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"/>
    </mc:Choice>
  </mc:AlternateContent>
  <bookViews>
    <workbookView xWindow="0" yWindow="0" windowWidth="28800" windowHeight="12135" activeTab="1"/>
  </bookViews>
  <sheets>
    <sheet name="Пояснительная записка" sheetId="4" r:id="rId1"/>
    <sheet name="График оценочных процедур" sheetId="5" r:id="rId2"/>
  </sheets>
  <definedNames>
    <definedName name="_xlnm.Print_Titles" localSheetId="1">'График оценочных процедур'!$1:$8</definedName>
    <definedName name="_xlnm.Print_Area" localSheetId="1">'График оценочных процедур'!$A$1:$AC$178</definedName>
  </definedNames>
  <calcPr calcId="152511" iterateDelta="1E-4"/>
</workbook>
</file>

<file path=xl/calcChain.xml><?xml version="1.0" encoding="utf-8"?>
<calcChain xmlns="http://schemas.openxmlformats.org/spreadsheetml/2006/main">
  <c r="W160" i="5" l="1"/>
  <c r="V131" i="5"/>
  <c r="W131" i="5" s="1"/>
  <c r="V129" i="5"/>
  <c r="W129" i="5" s="1"/>
  <c r="V126" i="5"/>
  <c r="W126" i="5" s="1"/>
  <c r="V123" i="5"/>
  <c r="W123" i="5" s="1"/>
  <c r="V120" i="5"/>
  <c r="W120" i="5" s="1"/>
  <c r="V117" i="5"/>
  <c r="W117" i="5" s="1"/>
  <c r="V114" i="5"/>
  <c r="W114" i="5" s="1"/>
  <c r="V81" i="5"/>
  <c r="W81" i="5" s="1"/>
  <c r="V77" i="5"/>
  <c r="W77" i="5" s="1"/>
  <c r="V73" i="5"/>
  <c r="W73" i="5" s="1"/>
  <c r="V169" i="5" l="1"/>
  <c r="W169" i="5" s="1"/>
  <c r="V170" i="5"/>
  <c r="W170" i="5" s="1"/>
  <c r="V171" i="5"/>
  <c r="V172" i="5"/>
  <c r="V173" i="5"/>
  <c r="V174" i="5"/>
  <c r="V175" i="5"/>
  <c r="V176" i="5"/>
  <c r="V177" i="5"/>
  <c r="V54" i="5"/>
  <c r="W54" i="5" s="1"/>
  <c r="V57" i="5"/>
  <c r="W57" i="5" s="1"/>
  <c r="V59" i="5"/>
  <c r="W59" i="5" s="1"/>
  <c r="V62" i="5"/>
  <c r="W62" i="5" s="1"/>
  <c r="V66" i="5"/>
  <c r="W66" i="5" s="1"/>
  <c r="W175" i="5" l="1"/>
  <c r="W173" i="5"/>
  <c r="W174" i="5"/>
  <c r="W176" i="5"/>
  <c r="W171" i="5"/>
  <c r="W172" i="5"/>
  <c r="W177" i="5"/>
  <c r="V163" i="5"/>
  <c r="V162" i="5"/>
  <c r="V161" i="5"/>
  <c r="V159" i="5"/>
  <c r="V155" i="5"/>
  <c r="V148" i="5"/>
  <c r="V149" i="5"/>
  <c r="V150" i="5"/>
  <c r="V147" i="5"/>
  <c r="V146" i="5"/>
  <c r="V145" i="5"/>
  <c r="V144" i="5"/>
  <c r="V143" i="5"/>
  <c r="V138" i="5"/>
  <c r="V139" i="5"/>
  <c r="V140" i="5"/>
  <c r="V137" i="5"/>
  <c r="V124" i="5"/>
  <c r="V125" i="5"/>
  <c r="V127" i="5"/>
  <c r="V128" i="5"/>
  <c r="V130" i="5"/>
  <c r="V132" i="5"/>
  <c r="V122" i="5"/>
  <c r="V121" i="5"/>
  <c r="V119" i="5"/>
  <c r="V118" i="5"/>
  <c r="V115" i="5"/>
  <c r="V116" i="5"/>
  <c r="V113" i="5"/>
  <c r="V112" i="5"/>
  <c r="V106" i="5"/>
  <c r="V107" i="5"/>
  <c r="V105" i="5"/>
  <c r="V102" i="5"/>
  <c r="V103" i="5"/>
  <c r="V104" i="5"/>
  <c r="V97" i="5"/>
  <c r="V98" i="5"/>
  <c r="V99" i="5"/>
  <c r="V100" i="5"/>
  <c r="V101" i="5"/>
  <c r="V96" i="5"/>
  <c r="V94" i="5"/>
  <c r="V95" i="5"/>
  <c r="V93" i="5"/>
  <c r="V90" i="5"/>
  <c r="V91" i="5"/>
  <c r="V92" i="5"/>
  <c r="V88" i="5"/>
  <c r="V89" i="5"/>
  <c r="V87" i="5"/>
  <c r="V79" i="5"/>
  <c r="V80" i="5"/>
  <c r="V82" i="5"/>
  <c r="V76" i="5"/>
  <c r="V78" i="5"/>
  <c r="V75" i="5"/>
  <c r="V72" i="5"/>
  <c r="V74" i="5"/>
  <c r="V71" i="5"/>
  <c r="V63" i="5"/>
  <c r="V64" i="5"/>
  <c r="V65" i="5"/>
  <c r="V61" i="5"/>
  <c r="V60" i="5"/>
  <c r="V58" i="5"/>
  <c r="V56" i="5"/>
  <c r="V55" i="5"/>
  <c r="V53" i="5"/>
  <c r="V52" i="5"/>
  <c r="W159" i="5" l="1"/>
  <c r="W161" i="5"/>
  <c r="W162" i="5"/>
  <c r="W163" i="5"/>
  <c r="W145" i="5"/>
  <c r="W146" i="5"/>
  <c r="W147" i="5"/>
  <c r="W148" i="5"/>
  <c r="W149" i="5"/>
  <c r="W150" i="5"/>
  <c r="W124" i="5"/>
  <c r="W125" i="5"/>
  <c r="W127" i="5"/>
  <c r="W128" i="5"/>
  <c r="W130" i="5"/>
  <c r="W132" i="5"/>
  <c r="W105" i="5"/>
  <c r="W106" i="5"/>
  <c r="W107" i="5"/>
  <c r="W102" i="5"/>
  <c r="W103" i="5"/>
  <c r="W65" i="5" l="1"/>
  <c r="W64" i="5"/>
  <c r="V45" i="5"/>
  <c r="V46" i="5"/>
  <c r="V47" i="5"/>
  <c r="V43" i="5"/>
  <c r="V44" i="5"/>
  <c r="V42" i="5"/>
  <c r="V40" i="5"/>
  <c r="V41" i="5"/>
  <c r="V39" i="5"/>
  <c r="W63" i="5"/>
  <c r="W61" i="5"/>
  <c r="W60" i="5"/>
  <c r="W58" i="5"/>
  <c r="W56" i="5"/>
  <c r="W55" i="5"/>
  <c r="W53" i="5"/>
  <c r="W52" i="5"/>
  <c r="V34" i="5"/>
  <c r="U34" i="5"/>
  <c r="V33" i="5"/>
  <c r="U33" i="5"/>
  <c r="V32" i="5"/>
  <c r="U32" i="5"/>
  <c r="V31" i="5"/>
  <c r="U31" i="5"/>
  <c r="V30" i="5"/>
  <c r="U30" i="5"/>
  <c r="V29" i="5"/>
  <c r="U29" i="5"/>
  <c r="V28" i="5"/>
  <c r="U28" i="5"/>
  <c r="V27" i="5"/>
  <c r="U27" i="5"/>
  <c r="V26" i="5"/>
  <c r="U26" i="5"/>
  <c r="V17" i="5"/>
  <c r="V18" i="5"/>
  <c r="V19" i="5"/>
  <c r="V20" i="5"/>
  <c r="V21" i="5"/>
  <c r="V16" i="5"/>
  <c r="V14" i="5"/>
  <c r="V15" i="5"/>
  <c r="V13" i="5"/>
  <c r="U21" i="5"/>
  <c r="U20" i="5"/>
  <c r="U19" i="5"/>
  <c r="U18" i="5"/>
  <c r="U17" i="5"/>
  <c r="U16" i="5"/>
  <c r="U15" i="5"/>
  <c r="U14" i="5"/>
  <c r="U13" i="5"/>
  <c r="W158" i="5"/>
  <c r="W157" i="5"/>
  <c r="W156" i="5"/>
  <c r="W155" i="5"/>
  <c r="W144" i="5"/>
  <c r="W143" i="5"/>
  <c r="W142" i="5"/>
  <c r="W141" i="5"/>
  <c r="W140" i="5"/>
  <c r="W139" i="5"/>
  <c r="W138" i="5"/>
  <c r="W137" i="5"/>
  <c r="W122" i="5"/>
  <c r="W121" i="5"/>
  <c r="W119" i="5"/>
  <c r="W118" i="5"/>
  <c r="W116" i="5"/>
  <c r="W115" i="5"/>
  <c r="W113" i="5"/>
  <c r="W112" i="5"/>
  <c r="W104" i="5"/>
  <c r="W101" i="5"/>
  <c r="W100" i="5"/>
  <c r="W99" i="5"/>
  <c r="W98" i="5"/>
  <c r="W97" i="5"/>
  <c r="W96" i="5"/>
  <c r="W95" i="5"/>
  <c r="W94" i="5"/>
  <c r="W93" i="5"/>
  <c r="W92" i="5"/>
  <c r="W91" i="5"/>
  <c r="W90" i="5"/>
  <c r="W89" i="5"/>
  <c r="W88" i="5"/>
  <c r="W87" i="5"/>
  <c r="W82" i="5"/>
  <c r="W80" i="5"/>
  <c r="W79" i="5"/>
  <c r="W78" i="5"/>
  <c r="W76" i="5"/>
  <c r="W75" i="5"/>
  <c r="W74" i="5"/>
  <c r="W72" i="5"/>
  <c r="W71" i="5"/>
  <c r="W45" i="5" l="1"/>
  <c r="W30" i="5"/>
  <c r="W40" i="5"/>
  <c r="W31" i="5"/>
  <c r="W44" i="5"/>
  <c r="W33" i="5"/>
  <c r="W27" i="5"/>
  <c r="W42" i="5"/>
  <c r="W41" i="5"/>
  <c r="W39" i="5"/>
  <c r="W46" i="5"/>
  <c r="W32" i="5"/>
  <c r="W47" i="5"/>
  <c r="W34" i="5"/>
  <c r="W28" i="5"/>
  <c r="W29" i="5"/>
  <c r="W43" i="5"/>
  <c r="W18" i="5"/>
  <c r="W26" i="5"/>
  <c r="W20" i="5"/>
  <c r="W21" i="5"/>
  <c r="W17" i="5"/>
  <c r="W19" i="5"/>
  <c r="W14" i="5"/>
  <c r="W15" i="5"/>
  <c r="W16" i="5"/>
  <c r="W13" i="5"/>
</calcChain>
</file>

<file path=xl/sharedStrings.xml><?xml version="1.0" encoding="utf-8"?>
<sst xmlns="http://schemas.openxmlformats.org/spreadsheetml/2006/main" count="745" uniqueCount="118">
  <si>
    <t>Оценочная процедура/предмет</t>
  </si>
  <si>
    <t>сентябрь</t>
  </si>
  <si>
    <t>октябрь</t>
  </si>
  <si>
    <t>ноябрь</t>
  </si>
  <si>
    <t>декабрь</t>
  </si>
  <si>
    <t>Математика</t>
  </si>
  <si>
    <t>Русский язык</t>
  </si>
  <si>
    <t>2 класс</t>
  </si>
  <si>
    <t>Литературное чтение</t>
  </si>
  <si>
    <t>месяц</t>
  </si>
  <si>
    <t>неделя</t>
  </si>
  <si>
    <t>Всего оценочных процедур за учебный год</t>
  </si>
  <si>
    <t>% соотношения количества оценочных процедур к количеству часов по УП</t>
  </si>
  <si>
    <t>Количество часов по УП</t>
  </si>
  <si>
    <t>3 класс</t>
  </si>
  <si>
    <t>4 класс</t>
  </si>
  <si>
    <t>Оценочные 
процедуры ОО</t>
  </si>
  <si>
    <t>5 класс</t>
  </si>
  <si>
    <t>Литература</t>
  </si>
  <si>
    <t>История</t>
  </si>
  <si>
    <t>Биология</t>
  </si>
  <si>
    <t>География</t>
  </si>
  <si>
    <t>6 класс</t>
  </si>
  <si>
    <t>Обществознание</t>
  </si>
  <si>
    <t>7 класс</t>
  </si>
  <si>
    <t>Физика</t>
  </si>
  <si>
    <t>Информатика</t>
  </si>
  <si>
    <t>8 класс</t>
  </si>
  <si>
    <t>Химия</t>
  </si>
  <si>
    <t>9 класс</t>
  </si>
  <si>
    <t xml:space="preserve">График оценочных процедур </t>
  </si>
  <si>
    <t>10 класс</t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</si>
  <si>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</si>
  <si>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</si>
  <si>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</si>
  <si>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</si>
  <si>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</si>
  <si>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t>НП</t>
  </si>
  <si>
    <t>Приказ об изменениях</t>
  </si>
  <si>
    <t xml:space="preserve">Дата изменений 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</si>
  <si>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 внесении изменений в уже опубликованный единый график ОП (в случае необходимости);</t>
    </r>
  </si>
  <si>
    <t>класс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</si>
  <si>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недели.</t>
    </r>
  </si>
  <si>
    <t>ОО</t>
  </si>
  <si>
    <t>Утверждено</t>
  </si>
  <si>
    <t>Приказ №</t>
  </si>
  <si>
    <t>Дата утверждения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</si>
  <si>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Предмет;</t>
    </r>
  </si>
  <si>
    <t>2а</t>
  </si>
  <si>
    <t>2б</t>
  </si>
  <si>
    <t>2в</t>
  </si>
  <si>
    <t>3а</t>
  </si>
  <si>
    <t>3б</t>
  </si>
  <si>
    <t>3в</t>
  </si>
  <si>
    <t>4а</t>
  </si>
  <si>
    <t>4б</t>
  </si>
  <si>
    <t>4в</t>
  </si>
  <si>
    <t>5а</t>
  </si>
  <si>
    <t>5б</t>
  </si>
  <si>
    <t>5в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</si>
  <si>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приказа ОО об утверждении единого графика;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</si>
  <si>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 внесении изменений в уже опубликованный единый график ОП (в случае необходимости);</t>
    </r>
  </si>
  <si>
    <t>Положения Рекомендаций Рособрнадзора: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</si>
  <si>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</si>
  <si>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Алгебра</t>
  </si>
  <si>
    <t>Геометрия</t>
  </si>
  <si>
    <t>Вероятность и статистика</t>
  </si>
  <si>
    <t>6а</t>
  </si>
  <si>
    <t>6б</t>
  </si>
  <si>
    <t>6в</t>
  </si>
  <si>
    <t>7а</t>
  </si>
  <si>
    <t>7б</t>
  </si>
  <si>
    <t>7в</t>
  </si>
  <si>
    <t>8а</t>
  </si>
  <si>
    <t>8б</t>
  </si>
  <si>
    <t>9а</t>
  </si>
  <si>
    <t>9б</t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</si>
  <si>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</si>
  <si>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t>Определение оценочных процедур (ОП):</t>
  </si>
  <si>
    <t>Период (полугодие, год)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</si>
  <si>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 (полугодие или год).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</si>
  <si>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</si>
  <si>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t>Сопроводительное письмо к  графику оценочных процедур</t>
  </si>
  <si>
    <r>
      <t>2.</t>
    </r>
    <r>
      <rPr>
        <sz val="14"/>
        <color theme="1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Содержание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</si>
  <si>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r>
      <t>3.</t>
    </r>
    <r>
      <rPr>
        <sz val="14"/>
        <color theme="1"/>
        <rFont val="Times New Roman"/>
        <family val="1"/>
        <charset val="204"/>
      </rPr>
      <t xml:space="preserve"> График оценочных процедурсодержит следующие заполняемые поля в верхней части (шапке) таблицы:</t>
    </r>
  </si>
  <si>
    <r>
      <t>4.</t>
    </r>
    <r>
      <rPr>
        <sz val="14"/>
        <color theme="1"/>
        <rFont val="Times New Roman"/>
        <family val="1"/>
        <charset val="204"/>
      </rPr>
      <t xml:space="preserve">  График содержит следующие заполняемые поля в левой и центральной частях таблицы: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</si>
  <si>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часов по учебному плану</t>
    </r>
  </si>
  <si>
    <r>
      <t>5.</t>
    </r>
    <r>
      <rPr>
        <sz val="14"/>
        <color theme="1"/>
        <rFont val="Times New Roman"/>
        <family val="1"/>
        <charset val="204"/>
      </rPr>
      <t xml:space="preserve"> Кроме этого  график содержит следующие поля со справочной информацией: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</si>
  <si>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сокращений, используемых при работе с графиком ОП:</t>
    </r>
  </si>
  <si>
    <t>ДКР - диагностические контрольные работы</t>
  </si>
  <si>
    <t>ВПР- всероссийские проверочные работы</t>
  </si>
  <si>
    <t>К/р - контрольная работа</t>
  </si>
  <si>
    <t>К/дик - контрольный диктант</t>
  </si>
  <si>
    <t>Пров.раб - проверочная работа</t>
  </si>
  <si>
    <t>Дикт - диктант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</si>
  <si>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 xml:space="preserve">Список некоторых пунктов рекомендаций Федеральной службы по надзору в сфере образования и науки:                                                                                                                                                              -проводить оценочные процедуры по каждому учебному предмету в одной параллели классов не чаще 1 раза в 2,5 недели,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году;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расписании;
</t>
    </r>
  </si>
  <si>
    <r>
      <t>6.</t>
    </r>
    <r>
      <rPr>
        <sz val="14"/>
        <color theme="1"/>
        <rFont val="Times New Roman"/>
        <family val="1"/>
        <charset val="204"/>
      </rPr>
      <t xml:space="preserve"> Сформированный график  размещается не позднее чем через 2 недели после начала учебного года, четверти  на  сайте МКОУ СОШ №2  на главной странице подраздела «Документы» раздела «Сведения об образовательной организации» в виде электронного документа.</t>
    </r>
  </si>
  <si>
    <t>г. Тавда</t>
  </si>
  <si>
    <t>МКОУ СОШ №2</t>
  </si>
  <si>
    <t>1 полугодие</t>
  </si>
  <si>
    <t>КР</t>
  </si>
  <si>
    <t>Федеральные</t>
  </si>
  <si>
    <t>Региональныен</t>
  </si>
  <si>
    <t>ИС</t>
  </si>
  <si>
    <t>11 класс</t>
  </si>
  <si>
    <t>2026/2027 учебный год</t>
  </si>
  <si>
    <t>6г</t>
  </si>
  <si>
    <t>8в</t>
  </si>
  <si>
    <t>10 (с)</t>
  </si>
  <si>
    <t xml:space="preserve">Физика </t>
  </si>
  <si>
    <t>10 (т)</t>
  </si>
  <si>
    <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единый график оценочных процедур на 1 полугодие 2026-2027 учебный год.</t>
    </r>
  </si>
  <si>
    <t>К/дик</t>
  </si>
  <si>
    <t>Приложение 1 к приказу</t>
  </si>
  <si>
    <t>157</t>
  </si>
  <si>
    <t>31.08.2026г.</t>
  </si>
  <si>
    <t xml:space="preserve"> № 157</t>
  </si>
  <si>
    <t>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</si>
</sst>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3" fillId="0" borderId="0"/>
  </cellStyleXfs>
  <cellXfs count="152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0" fontId="2" fillId="0" borderId="1" xfId="1" applyNumberFormat="1" applyFont="1" applyBorder="1"/>
    <xf numFmtId="0" fontId="7" fillId="0" borderId="1" xfId="0" applyFont="1" applyBorder="1" applyAlignment="1">
      <alignment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 shrinkToFit="1"/>
    </xf>
    <xf numFmtId="0" fontId="0" fillId="0" borderId="0" xfId="0" applyAlignment="1">
      <alignment shrinkToFit="1"/>
    </xf>
    <xf numFmtId="0" fontId="13" fillId="0" borderId="0" xfId="0" applyFont="1" applyAlignment="1">
      <alignment horizontal="justify" vertical="center" shrinkToFit="1"/>
    </xf>
    <xf numFmtId="0" fontId="16" fillId="0" borderId="0" xfId="0" applyFont="1" applyAlignment="1">
      <alignment horizontal="justify" vertical="center" shrinkToFit="1"/>
    </xf>
    <xf numFmtId="0" fontId="4" fillId="2" borderId="1" xfId="0" applyFont="1" applyFill="1" applyBorder="1" applyAlignment="1">
      <alignment vertical="center" wrapText="1"/>
    </xf>
    <xf numFmtId="0" fontId="8" fillId="0" borderId="0" xfId="0" applyFont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7" fillId="0" borderId="1" xfId="0" applyNumberFormat="1" applyFont="1" applyBorder="1" applyAlignment="1">
      <alignment vertical="center"/>
    </xf>
    <xf numFmtId="0" fontId="17" fillId="0" borderId="0" xfId="0" applyFont="1" applyAlignment="1">
      <alignment vertical="center"/>
    </xf>
    <xf numFmtId="49" fontId="17" fillId="0" borderId="1" xfId="0" applyNumberFormat="1" applyFont="1" applyBorder="1" applyAlignment="1">
      <alignment horizontal="center" vertical="center"/>
    </xf>
    <xf numFmtId="49" fontId="17" fillId="0" borderId="0" xfId="0" applyNumberFormat="1" applyFont="1" applyBorder="1" applyAlignment="1">
      <alignment vertical="center"/>
    </xf>
    <xf numFmtId="0" fontId="2" fillId="0" borderId="0" xfId="0" applyFont="1" applyBorder="1"/>
    <xf numFmtId="49" fontId="5" fillId="0" borderId="0" xfId="0" applyNumberFormat="1" applyFont="1" applyBorder="1" applyAlignment="1">
      <alignment vertical="center" wrapText="1"/>
    </xf>
    <xf numFmtId="164" fontId="17" fillId="0" borderId="0" xfId="0" applyNumberFormat="1" applyFont="1" applyBorder="1" applyAlignment="1">
      <alignment vertical="center"/>
    </xf>
    <xf numFmtId="164" fontId="17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5" fillId="0" borderId="1" xfId="1" applyFont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0" xfId="0" applyFont="1" applyFill="1"/>
    <xf numFmtId="0" fontId="4" fillId="0" borderId="8" xfId="0" applyFont="1" applyFill="1" applyBorder="1" applyAlignment="1">
      <alignment vertical="center" wrapText="1"/>
    </xf>
    <xf numFmtId="0" fontId="7" fillId="0" borderId="0" xfId="0" applyFont="1" applyFill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0" fontId="4" fillId="2" borderId="8" xfId="0" applyFont="1" applyFill="1" applyBorder="1" applyAlignment="1">
      <alignment horizontal="left" vertical="center" wrapText="1"/>
    </xf>
    <xf numFmtId="49" fontId="20" fillId="0" borderId="0" xfId="0" applyNumberFormat="1" applyFont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7" fillId="0" borderId="0" xfId="0" applyFont="1" applyBorder="1" applyAlignment="1">
      <alignment wrapText="1"/>
    </xf>
    <xf numFmtId="0" fontId="4" fillId="6" borderId="0" xfId="0" applyFont="1" applyFill="1" applyAlignment="1">
      <alignment horizontal="center" vertical="center" wrapText="1"/>
    </xf>
    <xf numFmtId="0" fontId="2" fillId="6" borderId="0" xfId="0" applyFont="1" applyFill="1"/>
    <xf numFmtId="0" fontId="4" fillId="6" borderId="0" xfId="0" applyFont="1" applyFill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4" xfId="0" applyFont="1" applyBorder="1"/>
    <xf numFmtId="0" fontId="0" fillId="0" borderId="14" xfId="0" applyBorder="1" applyAlignment="1"/>
    <xf numFmtId="0" fontId="0" fillId="0" borderId="14" xfId="0" applyBorder="1"/>
    <xf numFmtId="0" fontId="17" fillId="0" borderId="0" xfId="0" applyFont="1"/>
    <xf numFmtId="0" fontId="22" fillId="0" borderId="0" xfId="0" applyFont="1" applyAlignment="1">
      <alignment vertical="center"/>
    </xf>
    <xf numFmtId="0" fontId="2" fillId="0" borderId="8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49" fontId="17" fillId="0" borderId="0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49" fontId="19" fillId="0" borderId="1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0" fontId="21" fillId="0" borderId="0" xfId="0" applyFont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0" fontId="13" fillId="0" borderId="0" xfId="2" applyFont="1" applyAlignment="1">
      <alignment horizontal="justify" vertical="center"/>
    </xf>
    <xf numFmtId="0" fontId="14" fillId="0" borderId="0" xfId="2" applyFont="1" applyAlignment="1">
      <alignment horizontal="justify" vertical="center"/>
    </xf>
    <xf numFmtId="0" fontId="14" fillId="0" borderId="0" xfId="2" applyFont="1" applyAlignment="1">
      <alignment horizontal="justify" vertical="center" wrapText="1"/>
    </xf>
    <xf numFmtId="0" fontId="13" fillId="0" borderId="0" xfId="2" applyFont="1" applyAlignment="1">
      <alignment horizontal="justify" vertical="center"/>
    </xf>
    <xf numFmtId="0" fontId="2" fillId="4" borderId="1" xfId="0" applyFont="1" applyFill="1" applyBorder="1"/>
    <xf numFmtId="0" fontId="24" fillId="7" borderId="1" xfId="0" applyFont="1" applyFill="1" applyBorder="1"/>
    <xf numFmtId="0" fontId="2" fillId="7" borderId="1" xfId="0" applyFont="1" applyFill="1" applyBorder="1"/>
    <xf numFmtId="49" fontId="2" fillId="3" borderId="1" xfId="0" applyNumberFormat="1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26" fillId="0" borderId="0" xfId="0" applyNumberFormat="1" applyFont="1" applyAlignment="1">
      <alignment vertical="center"/>
    </xf>
    <xf numFmtId="49" fontId="26" fillId="0" borderId="1" xfId="0" applyNumberFormat="1" applyFont="1" applyBorder="1" applyAlignment="1">
      <alignment horizontal="center" vertical="center"/>
    </xf>
    <xf numFmtId="14" fontId="24" fillId="0" borderId="0" xfId="0" applyNumberFormat="1" applyFont="1" applyAlignment="1">
      <alignment horizontal="center"/>
    </xf>
    <xf numFmtId="0" fontId="26" fillId="0" borderId="0" xfId="0" applyFont="1" applyAlignment="1">
      <alignment vertical="center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49" fontId="20" fillId="0" borderId="1" xfId="0" applyNumberFormat="1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textRotation="90" wrapText="1"/>
    </xf>
    <xf numFmtId="0" fontId="2" fillId="0" borderId="3" xfId="0" applyFont="1" applyBorder="1" applyAlignment="1">
      <alignment horizontal="center" textRotation="90" wrapText="1"/>
    </xf>
    <xf numFmtId="0" fontId="2" fillId="0" borderId="4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0" fontId="5" fillId="0" borderId="3" xfId="0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textRotation="90" wrapText="1"/>
    </xf>
    <xf numFmtId="0" fontId="8" fillId="0" borderId="1" xfId="0" applyFont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textRotation="90" wrapText="1"/>
    </xf>
    <xf numFmtId="0" fontId="4" fillId="6" borderId="3" xfId="0" applyFont="1" applyFill="1" applyBorder="1" applyAlignment="1">
      <alignment horizontal="center" vertical="center" textRotation="90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10" fillId="6" borderId="1" xfId="0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>
      <selection activeCell="A27" sqref="A27"/>
    </sheetView>
  </sheetViews>
  <sheetFormatPr defaultRowHeight="15" x14ac:dyDescent="0.25"/>
  <cols>
    <col min="1" max="1" width="123.42578125" customWidth="1"/>
  </cols>
  <sheetData>
    <row r="1" spans="1:1" ht="20.25" x14ac:dyDescent="0.25">
      <c r="A1" s="10" t="s">
        <v>82</v>
      </c>
    </row>
    <row r="2" spans="1:1" ht="18.75" x14ac:dyDescent="0.25">
      <c r="A2" s="11"/>
    </row>
    <row r="3" spans="1:1" ht="138.75" customHeight="1" x14ac:dyDescent="0.25">
      <c r="A3" s="12" t="s">
        <v>111</v>
      </c>
    </row>
    <row r="4" spans="1:1" ht="243.75" x14ac:dyDescent="0.25">
      <c r="A4" s="12" t="s">
        <v>83</v>
      </c>
    </row>
    <row r="5" spans="1:1" ht="31.5" customHeight="1" x14ac:dyDescent="0.25">
      <c r="A5" s="12" t="s">
        <v>84</v>
      </c>
    </row>
    <row r="6" spans="1:1" ht="28.5" customHeight="1" x14ac:dyDescent="0.25">
      <c r="A6" s="13" t="s">
        <v>32</v>
      </c>
    </row>
    <row r="7" spans="1:1" ht="19.5" customHeight="1" x14ac:dyDescent="0.25">
      <c r="A7" s="13" t="s">
        <v>33</v>
      </c>
    </row>
    <row r="8" spans="1:1" s="15" customFormat="1" ht="26.25" customHeight="1" x14ac:dyDescent="0.25">
      <c r="A8" s="14" t="s">
        <v>60</v>
      </c>
    </row>
    <row r="9" spans="1:1" s="15" customFormat="1" ht="25.5" customHeight="1" x14ac:dyDescent="0.25">
      <c r="A9" s="14" t="s">
        <v>34</v>
      </c>
    </row>
    <row r="10" spans="1:1" s="15" customFormat="1" ht="39" customHeight="1" x14ac:dyDescent="0.25">
      <c r="A10" s="17" t="s">
        <v>40</v>
      </c>
    </row>
    <row r="11" spans="1:1" s="15" customFormat="1" ht="36.75" customHeight="1" x14ac:dyDescent="0.25">
      <c r="A11" s="17" t="s">
        <v>61</v>
      </c>
    </row>
    <row r="12" spans="1:1" s="15" customFormat="1" ht="18.75" x14ac:dyDescent="0.25">
      <c r="A12" s="14" t="s">
        <v>80</v>
      </c>
    </row>
    <row r="13" spans="1:1" s="15" customFormat="1" ht="18.75" x14ac:dyDescent="0.25">
      <c r="A13" s="16" t="s">
        <v>85</v>
      </c>
    </row>
    <row r="14" spans="1:1" s="15" customFormat="1" ht="18.75" x14ac:dyDescent="0.25">
      <c r="A14" s="17" t="s">
        <v>47</v>
      </c>
    </row>
    <row r="15" spans="1:1" s="15" customFormat="1" ht="18.75" x14ac:dyDescent="0.25">
      <c r="A15" s="14" t="s">
        <v>35</v>
      </c>
    </row>
    <row r="16" spans="1:1" s="15" customFormat="1" ht="18.75" x14ac:dyDescent="0.25">
      <c r="A16" s="17" t="s">
        <v>42</v>
      </c>
    </row>
    <row r="17" spans="1:1" s="15" customFormat="1" ht="18.75" x14ac:dyDescent="0.25">
      <c r="A17" s="14" t="s">
        <v>36</v>
      </c>
    </row>
    <row r="18" spans="1:1" s="15" customFormat="1" ht="18.75" x14ac:dyDescent="0.25">
      <c r="A18" s="14" t="s">
        <v>86</v>
      </c>
    </row>
    <row r="19" spans="1:1" s="15" customFormat="1" ht="18.75" x14ac:dyDescent="0.25">
      <c r="A19" s="16" t="s">
        <v>87</v>
      </c>
    </row>
    <row r="20" spans="1:1" s="15" customFormat="1" ht="206.25" x14ac:dyDescent="0.25">
      <c r="A20" s="82" t="s">
        <v>95</v>
      </c>
    </row>
    <row r="21" spans="1:1" s="15" customFormat="1" ht="37.5" x14ac:dyDescent="0.25">
      <c r="A21" s="14" t="s">
        <v>81</v>
      </c>
    </row>
    <row r="22" spans="1:1" s="15" customFormat="1" ht="18" x14ac:dyDescent="0.25">
      <c r="A22" s="14"/>
    </row>
    <row r="23" spans="1:1" s="15" customFormat="1" ht="18.75" x14ac:dyDescent="0.25">
      <c r="A23" s="81" t="s">
        <v>88</v>
      </c>
    </row>
    <row r="24" spans="1:1" s="15" customFormat="1" ht="18.75" x14ac:dyDescent="0.25">
      <c r="A24" s="80" t="s">
        <v>89</v>
      </c>
    </row>
    <row r="25" spans="1:1" ht="18.75" x14ac:dyDescent="0.25">
      <c r="A25" s="80" t="s">
        <v>90</v>
      </c>
    </row>
    <row r="26" spans="1:1" ht="18.75" x14ac:dyDescent="0.25">
      <c r="A26" s="80" t="s">
        <v>91</v>
      </c>
    </row>
    <row r="27" spans="1:1" ht="18.75" x14ac:dyDescent="0.25">
      <c r="A27" s="80" t="s">
        <v>92</v>
      </c>
    </row>
    <row r="28" spans="1:1" ht="18.75" x14ac:dyDescent="0.25">
      <c r="A28" s="80" t="s">
        <v>93</v>
      </c>
    </row>
    <row r="29" spans="1:1" ht="18.75" x14ac:dyDescent="0.25">
      <c r="A29" s="80" t="s">
        <v>94</v>
      </c>
    </row>
    <row r="30" spans="1:1" ht="56.25" x14ac:dyDescent="0.25">
      <c r="A30" s="83" t="s">
        <v>96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78"/>
  <sheetViews>
    <sheetView tabSelected="1" view="pageBreakPreview" zoomScale="95" zoomScaleNormal="85" zoomScaleSheetLayoutView="95" workbookViewId="0">
      <selection activeCell="X7" sqref="X7"/>
    </sheetView>
  </sheetViews>
  <sheetFormatPr defaultRowHeight="12.75" x14ac:dyDescent="0.2"/>
  <cols>
    <col min="1" max="1" width="11.5703125" style="1" customWidth="1"/>
    <col min="2" max="2" width="16.28515625" style="1" customWidth="1"/>
    <col min="3" max="3" width="10.28515625" style="1" customWidth="1"/>
    <col min="4" max="5" width="9.42578125" style="1" customWidth="1"/>
    <col min="6" max="6" width="4.28515625" style="1" customWidth="1"/>
    <col min="7" max="7" width="3.28515625" style="1" customWidth="1"/>
    <col min="8" max="9" width="4.28515625" style="1" customWidth="1"/>
    <col min="10" max="10" width="5.85546875" style="1" customWidth="1"/>
    <col min="11" max="20" width="4.28515625" style="1" customWidth="1"/>
    <col min="21" max="21" width="6.7109375" style="1" customWidth="1"/>
    <col min="22" max="22" width="6" style="1" customWidth="1"/>
    <col min="23" max="23" width="7.42578125" style="1" customWidth="1"/>
    <col min="24" max="24" width="13" style="1" customWidth="1"/>
    <col min="25" max="16384" width="9.140625" style="1"/>
  </cols>
  <sheetData>
    <row r="1" spans="1:26" s="63" customFormat="1" ht="63" customHeight="1" x14ac:dyDescent="0.25">
      <c r="A1" s="27" t="s">
        <v>113</v>
      </c>
      <c r="B1" s="27"/>
      <c r="C1" s="100" t="s">
        <v>117</v>
      </c>
      <c r="D1" s="27"/>
      <c r="E1" s="103" t="s">
        <v>116</v>
      </c>
      <c r="F1" s="27"/>
      <c r="G1" s="70"/>
      <c r="H1" s="27"/>
      <c r="L1" s="72" t="s">
        <v>30</v>
      </c>
      <c r="U1" s="64"/>
      <c r="V1" s="64"/>
      <c r="W1" s="64"/>
    </row>
    <row r="2" spans="1:26" ht="21.75" customHeight="1" x14ac:dyDescent="0.4">
      <c r="A2" s="28" t="s">
        <v>37</v>
      </c>
      <c r="B2" s="26" t="s">
        <v>97</v>
      </c>
      <c r="C2" s="73"/>
      <c r="D2" s="67"/>
      <c r="F2" s="70"/>
      <c r="G2" s="71" t="s">
        <v>78</v>
      </c>
      <c r="H2" s="27"/>
      <c r="I2" s="19"/>
      <c r="J2" s="19"/>
      <c r="K2" s="19"/>
      <c r="M2" s="19"/>
      <c r="N2" s="19"/>
      <c r="O2" s="19"/>
      <c r="P2" s="19"/>
      <c r="Q2" s="19"/>
      <c r="R2" s="19"/>
      <c r="S2" s="19"/>
      <c r="T2" s="19"/>
      <c r="U2" s="53"/>
      <c r="V2" s="53"/>
      <c r="W2" s="53"/>
      <c r="X2" s="30"/>
      <c r="Y2" s="30"/>
      <c r="Z2" s="30"/>
    </row>
    <row r="3" spans="1:26" ht="40.5" customHeight="1" x14ac:dyDescent="0.25">
      <c r="A3" s="28" t="s">
        <v>43</v>
      </c>
      <c r="B3" s="42" t="s">
        <v>98</v>
      </c>
      <c r="C3" s="30"/>
      <c r="D3" s="67"/>
      <c r="E3" s="29"/>
      <c r="F3" s="29"/>
      <c r="G3" s="104" t="s">
        <v>77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89" t="s">
        <v>101</v>
      </c>
      <c r="V3" s="54"/>
      <c r="W3" s="30"/>
      <c r="X3" s="30"/>
      <c r="Y3" s="52"/>
      <c r="Z3" s="30"/>
    </row>
    <row r="4" spans="1:26" ht="22.5" customHeight="1" x14ac:dyDescent="0.2">
      <c r="B4" s="141" t="s">
        <v>44</v>
      </c>
      <c r="C4" s="141"/>
      <c r="D4" s="30"/>
      <c r="E4" s="30"/>
      <c r="F4" s="31"/>
      <c r="G4" s="69" t="s">
        <v>62</v>
      </c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87" t="s">
        <v>102</v>
      </c>
      <c r="Y4" s="52"/>
      <c r="Z4" s="30"/>
    </row>
    <row r="5" spans="1:26" ht="42.75" customHeight="1" x14ac:dyDescent="0.2">
      <c r="A5" s="58" t="s">
        <v>45</v>
      </c>
      <c r="B5" s="101" t="s">
        <v>114</v>
      </c>
      <c r="C5" s="34" t="s">
        <v>38</v>
      </c>
      <c r="D5" s="3"/>
      <c r="E5" s="30"/>
      <c r="F5" s="31"/>
      <c r="G5" s="106" t="s">
        <v>63</v>
      </c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88" t="s">
        <v>43</v>
      </c>
      <c r="Y5" s="52"/>
      <c r="Z5" s="30"/>
    </row>
    <row r="6" spans="1:26" ht="35.25" customHeight="1" x14ac:dyDescent="0.2">
      <c r="A6" s="59" t="s">
        <v>46</v>
      </c>
      <c r="B6" s="102" t="s">
        <v>115</v>
      </c>
      <c r="C6" s="34" t="s">
        <v>39</v>
      </c>
      <c r="D6" s="33"/>
      <c r="E6" s="32"/>
      <c r="F6" s="31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Y6" s="30"/>
      <c r="Z6" s="30"/>
    </row>
    <row r="7" spans="1:26" ht="26.25" customHeight="1" x14ac:dyDescent="0.2">
      <c r="A7" s="145" t="s">
        <v>79</v>
      </c>
      <c r="B7" s="145"/>
      <c r="C7" s="146" t="s">
        <v>99</v>
      </c>
      <c r="D7" s="146"/>
      <c r="E7" s="30"/>
      <c r="F7" s="31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48"/>
      <c r="V7" s="48"/>
      <c r="W7" s="30"/>
    </row>
    <row r="8" spans="1:26" ht="22.5" customHeight="1" x14ac:dyDescent="0.25">
      <c r="A8" s="60"/>
      <c r="B8" s="60"/>
      <c r="C8" s="60"/>
      <c r="D8" s="61"/>
      <c r="E8" s="61"/>
      <c r="F8" s="61"/>
      <c r="G8" s="62"/>
      <c r="H8" s="62"/>
      <c r="I8" s="60"/>
      <c r="J8" s="30"/>
      <c r="K8" s="30"/>
      <c r="U8" s="48"/>
      <c r="V8" s="48"/>
      <c r="W8" s="49"/>
    </row>
    <row r="9" spans="1:26" s="39" customFormat="1" ht="27" customHeight="1" x14ac:dyDescent="0.2">
      <c r="A9" s="144"/>
      <c r="B9" s="144"/>
      <c r="C9" s="144"/>
      <c r="D9" s="144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6"/>
      <c r="V9" s="56"/>
      <c r="W9" s="56"/>
    </row>
    <row r="10" spans="1:26" s="2" customFormat="1" ht="111.75" customHeight="1" x14ac:dyDescent="0.2">
      <c r="A10" s="147" t="s">
        <v>7</v>
      </c>
      <c r="B10" s="147"/>
      <c r="C10" s="147"/>
      <c r="D10" s="147"/>
      <c r="E10" s="142" t="s">
        <v>105</v>
      </c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09" t="s">
        <v>11</v>
      </c>
      <c r="V10" s="109" t="s">
        <v>13</v>
      </c>
      <c r="W10" s="129" t="s">
        <v>12</v>
      </c>
    </row>
    <row r="11" spans="1:26" s="2" customFormat="1" ht="21.75" customHeight="1" x14ac:dyDescent="0.2">
      <c r="A11" s="116" t="s">
        <v>0</v>
      </c>
      <c r="B11" s="118"/>
      <c r="C11" s="126" t="s">
        <v>41</v>
      </c>
      <c r="D11" s="21" t="s">
        <v>9</v>
      </c>
      <c r="E11" s="108" t="s">
        <v>1</v>
      </c>
      <c r="F11" s="108"/>
      <c r="G11" s="108"/>
      <c r="H11" s="108"/>
      <c r="I11" s="108" t="s">
        <v>2</v>
      </c>
      <c r="J11" s="108"/>
      <c r="K11" s="108"/>
      <c r="L11" s="108"/>
      <c r="M11" s="108" t="s">
        <v>3</v>
      </c>
      <c r="N11" s="108"/>
      <c r="O11" s="108"/>
      <c r="P11" s="108"/>
      <c r="Q11" s="108" t="s">
        <v>4</v>
      </c>
      <c r="R11" s="108"/>
      <c r="S11" s="108"/>
      <c r="T11" s="108"/>
      <c r="U11" s="109"/>
      <c r="V11" s="109"/>
      <c r="W11" s="129"/>
    </row>
    <row r="12" spans="1:26" s="6" customFormat="1" ht="11.25" customHeight="1" x14ac:dyDescent="0.2">
      <c r="A12" s="119"/>
      <c r="B12" s="121"/>
      <c r="C12" s="128"/>
      <c r="D12" s="21" t="s">
        <v>10</v>
      </c>
      <c r="E12" s="5">
        <v>1</v>
      </c>
      <c r="F12" s="5">
        <v>2</v>
      </c>
      <c r="G12" s="5">
        <v>3</v>
      </c>
      <c r="H12" s="5">
        <v>4</v>
      </c>
      <c r="I12" s="5">
        <v>5</v>
      </c>
      <c r="J12" s="5">
        <v>6</v>
      </c>
      <c r="K12" s="5">
        <v>7</v>
      </c>
      <c r="L12" s="5">
        <v>8</v>
      </c>
      <c r="M12" s="5">
        <v>9</v>
      </c>
      <c r="N12" s="5">
        <v>10</v>
      </c>
      <c r="O12" s="5">
        <v>11</v>
      </c>
      <c r="P12" s="5">
        <v>12</v>
      </c>
      <c r="Q12" s="5">
        <v>13</v>
      </c>
      <c r="R12" s="5">
        <v>14</v>
      </c>
      <c r="S12" s="5">
        <v>15</v>
      </c>
      <c r="T12" s="5">
        <v>16</v>
      </c>
      <c r="U12" s="109"/>
      <c r="V12" s="109"/>
      <c r="W12" s="129"/>
    </row>
    <row r="13" spans="1:26" ht="12.75" customHeight="1" x14ac:dyDescent="0.2">
      <c r="A13" s="133" t="s">
        <v>16</v>
      </c>
      <c r="B13" s="126" t="s">
        <v>6</v>
      </c>
      <c r="C13" s="35" t="s">
        <v>48</v>
      </c>
      <c r="D13" s="40"/>
      <c r="E13" s="24"/>
      <c r="F13" s="84" t="s">
        <v>100</v>
      </c>
      <c r="G13" s="38"/>
      <c r="H13" s="38"/>
      <c r="I13" s="38"/>
      <c r="J13" s="84" t="s">
        <v>112</v>
      </c>
      <c r="K13" s="38"/>
      <c r="L13" s="38"/>
      <c r="M13" s="38"/>
      <c r="N13" s="84" t="s">
        <v>100</v>
      </c>
      <c r="O13" s="38"/>
      <c r="P13" s="38"/>
      <c r="Q13" s="84" t="s">
        <v>100</v>
      </c>
      <c r="R13" s="24"/>
      <c r="S13" s="24"/>
      <c r="T13" s="84" t="s">
        <v>100</v>
      </c>
      <c r="U13" s="36">
        <f t="shared" ref="U13:U21" si="0">COUNTA(E13:T13)</f>
        <v>5</v>
      </c>
      <c r="V13" s="3">
        <f>34*5</f>
        <v>170</v>
      </c>
      <c r="W13" s="37">
        <f>U13/V13</f>
        <v>2.9411764705882353E-2</v>
      </c>
    </row>
    <row r="14" spans="1:26" x14ac:dyDescent="0.2">
      <c r="A14" s="134"/>
      <c r="B14" s="127"/>
      <c r="C14" s="35" t="s">
        <v>49</v>
      </c>
      <c r="D14" s="40"/>
      <c r="E14" s="24"/>
      <c r="F14" s="84" t="s">
        <v>100</v>
      </c>
      <c r="G14" s="38"/>
      <c r="H14" s="38"/>
      <c r="I14" s="38"/>
      <c r="J14" s="84" t="s">
        <v>112</v>
      </c>
      <c r="K14" s="38"/>
      <c r="L14" s="38"/>
      <c r="M14" s="38"/>
      <c r="N14" s="84" t="s">
        <v>100</v>
      </c>
      <c r="O14" s="38"/>
      <c r="P14" s="38"/>
      <c r="Q14" s="84" t="s">
        <v>100</v>
      </c>
      <c r="R14" s="24"/>
      <c r="S14" s="24"/>
      <c r="T14" s="84" t="s">
        <v>100</v>
      </c>
      <c r="U14" s="36">
        <f t="shared" si="0"/>
        <v>5</v>
      </c>
      <c r="V14" s="3">
        <f t="shared" ref="V14:V15" si="1">34*5</f>
        <v>170</v>
      </c>
      <c r="W14" s="37">
        <f t="shared" ref="W14:W21" si="2">U14/V14</f>
        <v>2.9411764705882353E-2</v>
      </c>
    </row>
    <row r="15" spans="1:26" x14ac:dyDescent="0.2">
      <c r="A15" s="134"/>
      <c r="B15" s="128"/>
      <c r="C15" s="35" t="s">
        <v>50</v>
      </c>
      <c r="D15" s="40"/>
      <c r="E15" s="24"/>
      <c r="F15" s="84" t="s">
        <v>100</v>
      </c>
      <c r="G15" s="38"/>
      <c r="H15" s="38"/>
      <c r="I15" s="38"/>
      <c r="J15" s="84" t="s">
        <v>112</v>
      </c>
      <c r="K15" s="38"/>
      <c r="L15" s="38"/>
      <c r="M15" s="38"/>
      <c r="N15" s="84" t="s">
        <v>100</v>
      </c>
      <c r="O15" s="38"/>
      <c r="P15" s="38"/>
      <c r="Q15" s="84" t="s">
        <v>100</v>
      </c>
      <c r="R15" s="24"/>
      <c r="S15" s="24"/>
      <c r="T15" s="84" t="s">
        <v>100</v>
      </c>
      <c r="U15" s="36">
        <f t="shared" si="0"/>
        <v>5</v>
      </c>
      <c r="V15" s="3">
        <f t="shared" si="1"/>
        <v>170</v>
      </c>
      <c r="W15" s="37">
        <f t="shared" si="2"/>
        <v>2.9411764705882353E-2</v>
      </c>
    </row>
    <row r="16" spans="1:26" x14ac:dyDescent="0.2">
      <c r="A16" s="134"/>
      <c r="B16" s="126" t="s">
        <v>5</v>
      </c>
      <c r="C16" s="35" t="s">
        <v>48</v>
      </c>
      <c r="D16" s="40"/>
      <c r="E16" s="24"/>
      <c r="F16" s="38"/>
      <c r="G16" s="84" t="s">
        <v>100</v>
      </c>
      <c r="H16" s="38"/>
      <c r="I16" s="84" t="s">
        <v>100</v>
      </c>
      <c r="J16" s="38"/>
      <c r="K16" s="38"/>
      <c r="L16" s="38"/>
      <c r="M16" s="84" t="s">
        <v>100</v>
      </c>
      <c r="N16" s="38"/>
      <c r="O16" s="38"/>
      <c r="P16" s="84" t="s">
        <v>100</v>
      </c>
      <c r="Q16" s="24"/>
      <c r="R16" s="25"/>
      <c r="S16" s="84" t="s">
        <v>100</v>
      </c>
      <c r="T16" s="25"/>
      <c r="U16" s="36">
        <f t="shared" si="0"/>
        <v>5</v>
      </c>
      <c r="V16" s="3">
        <f>34*4</f>
        <v>136</v>
      </c>
      <c r="W16" s="37">
        <f t="shared" si="2"/>
        <v>3.6764705882352942E-2</v>
      </c>
    </row>
    <row r="17" spans="1:23" x14ac:dyDescent="0.2">
      <c r="A17" s="134"/>
      <c r="B17" s="127"/>
      <c r="C17" s="35" t="s">
        <v>49</v>
      </c>
      <c r="D17" s="40"/>
      <c r="E17" s="24"/>
      <c r="F17" s="25"/>
      <c r="G17" s="84" t="s">
        <v>100</v>
      </c>
      <c r="H17" s="38"/>
      <c r="I17" s="84" t="s">
        <v>100</v>
      </c>
      <c r="J17" s="25"/>
      <c r="K17" s="25"/>
      <c r="L17" s="25"/>
      <c r="M17" s="84" t="s">
        <v>100</v>
      </c>
      <c r="N17" s="25"/>
      <c r="O17" s="25"/>
      <c r="P17" s="84" t="s">
        <v>100</v>
      </c>
      <c r="Q17" s="24"/>
      <c r="R17" s="25"/>
      <c r="S17" s="84" t="s">
        <v>100</v>
      </c>
      <c r="T17" s="25"/>
      <c r="U17" s="36">
        <f t="shared" si="0"/>
        <v>5</v>
      </c>
      <c r="V17" s="3">
        <f t="shared" ref="V17:V21" si="3">34*4</f>
        <v>136</v>
      </c>
      <c r="W17" s="37">
        <f t="shared" si="2"/>
        <v>3.6764705882352942E-2</v>
      </c>
    </row>
    <row r="18" spans="1:23" ht="12.75" customHeight="1" x14ac:dyDescent="0.2">
      <c r="A18" s="134"/>
      <c r="B18" s="128"/>
      <c r="C18" s="35" t="s">
        <v>50</v>
      </c>
      <c r="D18" s="40"/>
      <c r="E18" s="24"/>
      <c r="F18" s="24"/>
      <c r="G18" s="84" t="s">
        <v>100</v>
      </c>
      <c r="H18" s="24"/>
      <c r="I18" s="84" t="s">
        <v>100</v>
      </c>
      <c r="J18" s="39"/>
      <c r="K18" s="24"/>
      <c r="L18" s="24"/>
      <c r="M18" s="84" t="s">
        <v>100</v>
      </c>
      <c r="N18" s="24"/>
      <c r="O18" s="24"/>
      <c r="P18" s="84" t="s">
        <v>100</v>
      </c>
      <c r="Q18" s="24"/>
      <c r="R18" s="25"/>
      <c r="S18" s="84" t="s">
        <v>100</v>
      </c>
      <c r="T18" s="25"/>
      <c r="U18" s="36">
        <f t="shared" si="0"/>
        <v>5</v>
      </c>
      <c r="V18" s="3">
        <f t="shared" si="3"/>
        <v>136</v>
      </c>
      <c r="W18" s="37">
        <f t="shared" si="2"/>
        <v>3.6764705882352942E-2</v>
      </c>
    </row>
    <row r="19" spans="1:23" x14ac:dyDescent="0.2">
      <c r="A19" s="134"/>
      <c r="B19" s="126" t="s">
        <v>8</v>
      </c>
      <c r="C19" s="35" t="s">
        <v>48</v>
      </c>
      <c r="D19" s="40"/>
      <c r="E19" s="24"/>
      <c r="F19" s="24"/>
      <c r="G19" s="24"/>
      <c r="H19" s="84" t="s">
        <v>100</v>
      </c>
      <c r="I19" s="39"/>
      <c r="J19" s="24"/>
      <c r="K19" s="24"/>
      <c r="L19" s="24"/>
      <c r="M19" s="24"/>
      <c r="N19" s="24"/>
      <c r="O19" s="84" t="s">
        <v>100</v>
      </c>
      <c r="P19" s="24"/>
      <c r="Q19" s="24"/>
      <c r="R19" s="25"/>
      <c r="S19" s="25"/>
      <c r="T19" s="25"/>
      <c r="U19" s="36">
        <f t="shared" si="0"/>
        <v>2</v>
      </c>
      <c r="V19" s="3">
        <f t="shared" si="3"/>
        <v>136</v>
      </c>
      <c r="W19" s="37">
        <f t="shared" si="2"/>
        <v>1.4705882352941176E-2</v>
      </c>
    </row>
    <row r="20" spans="1:23" x14ac:dyDescent="0.2">
      <c r="A20" s="134"/>
      <c r="B20" s="127"/>
      <c r="C20" s="35" t="s">
        <v>49</v>
      </c>
      <c r="D20" s="40"/>
      <c r="E20" s="24"/>
      <c r="F20" s="25"/>
      <c r="G20" s="25"/>
      <c r="H20" s="84" t="s">
        <v>100</v>
      </c>
      <c r="I20" s="24"/>
      <c r="J20" s="25"/>
      <c r="K20" s="25"/>
      <c r="L20" s="25"/>
      <c r="M20" s="24"/>
      <c r="N20" s="25"/>
      <c r="O20" s="84" t="s">
        <v>100</v>
      </c>
      <c r="P20" s="25"/>
      <c r="Q20" s="24"/>
      <c r="R20" s="25"/>
      <c r="S20" s="25"/>
      <c r="T20" s="25"/>
      <c r="U20" s="36">
        <f t="shared" si="0"/>
        <v>2</v>
      </c>
      <c r="V20" s="3">
        <f t="shared" si="3"/>
        <v>136</v>
      </c>
      <c r="W20" s="37">
        <f t="shared" si="2"/>
        <v>1.4705882352941176E-2</v>
      </c>
    </row>
    <row r="21" spans="1:23" x14ac:dyDescent="0.2">
      <c r="A21" s="134"/>
      <c r="B21" s="128"/>
      <c r="C21" s="35" t="s">
        <v>50</v>
      </c>
      <c r="D21" s="40"/>
      <c r="E21" s="24"/>
      <c r="F21" s="25"/>
      <c r="G21" s="38"/>
      <c r="H21" s="84" t="s">
        <v>100</v>
      </c>
      <c r="I21" s="24"/>
      <c r="J21" s="25"/>
      <c r="K21" s="25"/>
      <c r="L21" s="25"/>
      <c r="M21" s="24"/>
      <c r="N21" s="25"/>
      <c r="O21" s="84" t="s">
        <v>100</v>
      </c>
      <c r="P21" s="25"/>
      <c r="Q21" s="24"/>
      <c r="R21" s="25"/>
      <c r="S21" s="25"/>
      <c r="T21" s="25"/>
      <c r="U21" s="36">
        <f t="shared" si="0"/>
        <v>2</v>
      </c>
      <c r="V21" s="3">
        <f t="shared" si="3"/>
        <v>136</v>
      </c>
      <c r="W21" s="37">
        <f t="shared" si="2"/>
        <v>1.4705882352941176E-2</v>
      </c>
    </row>
    <row r="22" spans="1:23" s="39" customFormat="1" ht="27" customHeight="1" x14ac:dyDescent="0.2">
      <c r="A22" s="56"/>
      <c r="B22" s="57"/>
      <c r="C22" s="57"/>
      <c r="D22" s="57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6"/>
      <c r="V22" s="56"/>
      <c r="W22" s="56"/>
    </row>
    <row r="23" spans="1:23" s="39" customFormat="1" ht="114" customHeight="1" x14ac:dyDescent="0.2">
      <c r="A23" s="132" t="s">
        <v>14</v>
      </c>
      <c r="B23" s="132"/>
      <c r="C23" s="132"/>
      <c r="D23" s="132"/>
      <c r="E23" s="142" t="s">
        <v>105</v>
      </c>
      <c r="F23" s="143"/>
      <c r="G23" s="143"/>
      <c r="H23" s="143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09" t="s">
        <v>11</v>
      </c>
      <c r="V23" s="109" t="s">
        <v>13</v>
      </c>
      <c r="W23" s="129" t="s">
        <v>12</v>
      </c>
    </row>
    <row r="24" spans="1:23" s="2" customFormat="1" ht="12.75" customHeight="1" x14ac:dyDescent="0.2">
      <c r="A24" s="116" t="s">
        <v>0</v>
      </c>
      <c r="B24" s="118"/>
      <c r="C24" s="126" t="s">
        <v>41</v>
      </c>
      <c r="D24" s="21" t="s">
        <v>9</v>
      </c>
      <c r="E24" s="108" t="s">
        <v>1</v>
      </c>
      <c r="F24" s="108"/>
      <c r="G24" s="108"/>
      <c r="H24" s="108"/>
      <c r="I24" s="108" t="s">
        <v>2</v>
      </c>
      <c r="J24" s="108"/>
      <c r="K24" s="108"/>
      <c r="L24" s="108"/>
      <c r="M24" s="108" t="s">
        <v>3</v>
      </c>
      <c r="N24" s="108"/>
      <c r="O24" s="108"/>
      <c r="P24" s="108"/>
      <c r="Q24" s="108" t="s">
        <v>4</v>
      </c>
      <c r="R24" s="108"/>
      <c r="S24" s="108"/>
      <c r="T24" s="108"/>
      <c r="U24" s="109"/>
      <c r="V24" s="109"/>
      <c r="W24" s="129"/>
    </row>
    <row r="25" spans="1:23" s="2" customFormat="1" ht="16.5" customHeight="1" x14ac:dyDescent="0.2">
      <c r="A25" s="119"/>
      <c r="B25" s="121"/>
      <c r="C25" s="128"/>
      <c r="D25" s="21" t="s">
        <v>10</v>
      </c>
      <c r="E25" s="5">
        <v>1</v>
      </c>
      <c r="F25" s="5">
        <v>2</v>
      </c>
      <c r="G25" s="5">
        <v>3</v>
      </c>
      <c r="H25" s="5">
        <v>4</v>
      </c>
      <c r="I25" s="5">
        <v>5</v>
      </c>
      <c r="J25" s="5">
        <v>6</v>
      </c>
      <c r="K25" s="5">
        <v>7</v>
      </c>
      <c r="L25" s="5">
        <v>8</v>
      </c>
      <c r="M25" s="5">
        <v>9</v>
      </c>
      <c r="N25" s="5">
        <v>10</v>
      </c>
      <c r="O25" s="5">
        <v>11</v>
      </c>
      <c r="P25" s="5">
        <v>12</v>
      </c>
      <c r="Q25" s="5">
        <v>13</v>
      </c>
      <c r="R25" s="5">
        <v>14</v>
      </c>
      <c r="S25" s="5">
        <v>15</v>
      </c>
      <c r="T25" s="5">
        <v>16</v>
      </c>
      <c r="U25" s="109"/>
      <c r="V25" s="109"/>
      <c r="W25" s="129"/>
    </row>
    <row r="26" spans="1:23" s="6" customFormat="1" ht="11.25" customHeight="1" x14ac:dyDescent="0.2">
      <c r="A26" s="133" t="s">
        <v>16</v>
      </c>
      <c r="B26" s="126" t="s">
        <v>6</v>
      </c>
      <c r="C26" s="35" t="s">
        <v>51</v>
      </c>
      <c r="D26" s="40"/>
      <c r="E26" s="24"/>
      <c r="F26" s="38"/>
      <c r="G26" s="38"/>
      <c r="H26" s="84" t="s">
        <v>100</v>
      </c>
      <c r="I26" s="38"/>
      <c r="J26" s="38"/>
      <c r="K26" s="84" t="s">
        <v>112</v>
      </c>
      <c r="L26" s="9"/>
      <c r="M26" s="38"/>
      <c r="N26" s="84" t="s">
        <v>100</v>
      </c>
      <c r="O26" s="38"/>
      <c r="P26" s="38"/>
      <c r="Q26" s="84" t="s">
        <v>100</v>
      </c>
      <c r="R26" s="24"/>
      <c r="S26" s="84" t="s">
        <v>100</v>
      </c>
      <c r="T26" s="24"/>
      <c r="U26" s="36">
        <f t="shared" ref="U26:U34" si="4">COUNTA(E26:T26)</f>
        <v>5</v>
      </c>
      <c r="V26" s="3">
        <f>34*5</f>
        <v>170</v>
      </c>
      <c r="W26" s="37">
        <f>U26/V26</f>
        <v>2.9411764705882353E-2</v>
      </c>
    </row>
    <row r="27" spans="1:23" s="6" customFormat="1" ht="15" customHeight="1" x14ac:dyDescent="0.2">
      <c r="A27" s="134"/>
      <c r="B27" s="127"/>
      <c r="C27" s="35" t="s">
        <v>52</v>
      </c>
      <c r="D27" s="40"/>
      <c r="E27" s="24"/>
      <c r="F27" s="38"/>
      <c r="G27" s="38"/>
      <c r="H27" s="84" t="s">
        <v>100</v>
      </c>
      <c r="I27" s="38"/>
      <c r="J27" s="38"/>
      <c r="K27" s="84" t="s">
        <v>112</v>
      </c>
      <c r="L27" s="9"/>
      <c r="M27" s="38"/>
      <c r="N27" s="84" t="s">
        <v>100</v>
      </c>
      <c r="O27" s="38"/>
      <c r="P27" s="38"/>
      <c r="Q27" s="84" t="s">
        <v>100</v>
      </c>
      <c r="R27" s="24"/>
      <c r="S27" s="84" t="s">
        <v>100</v>
      </c>
      <c r="T27" s="24"/>
      <c r="U27" s="36">
        <f t="shared" si="4"/>
        <v>5</v>
      </c>
      <c r="V27" s="3">
        <f t="shared" ref="V27:V28" si="5">34*5</f>
        <v>170</v>
      </c>
      <c r="W27" s="37">
        <f t="shared" ref="W27:W34" si="6">U27/V27</f>
        <v>2.9411764705882353E-2</v>
      </c>
    </row>
    <row r="28" spans="1:23" s="6" customFormat="1" ht="12.75" customHeight="1" x14ac:dyDescent="0.2">
      <c r="A28" s="134"/>
      <c r="B28" s="128"/>
      <c r="C28" s="35" t="s">
        <v>53</v>
      </c>
      <c r="D28" s="40"/>
      <c r="E28" s="24"/>
      <c r="F28" s="38"/>
      <c r="G28" s="38"/>
      <c r="H28" s="84" t="s">
        <v>100</v>
      </c>
      <c r="I28" s="38"/>
      <c r="J28" s="38"/>
      <c r="K28" s="84" t="s">
        <v>112</v>
      </c>
      <c r="L28" s="9"/>
      <c r="M28" s="38"/>
      <c r="N28" s="84" t="s">
        <v>100</v>
      </c>
      <c r="O28" s="38"/>
      <c r="P28" s="38"/>
      <c r="Q28" s="84" t="s">
        <v>100</v>
      </c>
      <c r="R28" s="85"/>
      <c r="S28" s="84" t="s">
        <v>100</v>
      </c>
      <c r="T28" s="86"/>
      <c r="U28" s="36">
        <f t="shared" si="4"/>
        <v>5</v>
      </c>
      <c r="V28" s="3">
        <f t="shared" si="5"/>
        <v>170</v>
      </c>
      <c r="W28" s="37">
        <f t="shared" si="6"/>
        <v>2.9411764705882353E-2</v>
      </c>
    </row>
    <row r="29" spans="1:23" s="6" customFormat="1" ht="15" customHeight="1" x14ac:dyDescent="0.2">
      <c r="A29" s="134"/>
      <c r="B29" s="126" t="s">
        <v>5</v>
      </c>
      <c r="C29" s="35" t="s">
        <v>51</v>
      </c>
      <c r="D29" s="40"/>
      <c r="E29" s="24"/>
      <c r="F29" s="38"/>
      <c r="G29" s="84" t="s">
        <v>100</v>
      </c>
      <c r="H29" s="38"/>
      <c r="I29" s="84" t="s">
        <v>100</v>
      </c>
      <c r="J29" s="38"/>
      <c r="K29" s="38"/>
      <c r="L29" s="38"/>
      <c r="M29" s="38"/>
      <c r="N29" s="84" t="s">
        <v>100</v>
      </c>
      <c r="O29" s="38"/>
      <c r="P29" s="38"/>
      <c r="Q29" s="24"/>
      <c r="R29" s="84" t="s">
        <v>100</v>
      </c>
      <c r="S29" s="25"/>
      <c r="T29" s="84" t="s">
        <v>100</v>
      </c>
      <c r="U29" s="36">
        <f t="shared" si="4"/>
        <v>5</v>
      </c>
      <c r="V29" s="3">
        <f>34*4</f>
        <v>136</v>
      </c>
      <c r="W29" s="37">
        <f t="shared" si="6"/>
        <v>3.6764705882352942E-2</v>
      </c>
    </row>
    <row r="30" spans="1:23" s="6" customFormat="1" ht="15" customHeight="1" x14ac:dyDescent="0.2">
      <c r="A30" s="134"/>
      <c r="B30" s="127"/>
      <c r="C30" s="35" t="s">
        <v>52</v>
      </c>
      <c r="D30" s="40"/>
      <c r="E30" s="24"/>
      <c r="F30" s="25"/>
      <c r="G30" s="84" t="s">
        <v>100</v>
      </c>
      <c r="H30" s="38"/>
      <c r="I30" s="84" t="s">
        <v>100</v>
      </c>
      <c r="J30" s="25"/>
      <c r="K30" s="25"/>
      <c r="L30" s="25"/>
      <c r="M30" s="24"/>
      <c r="N30" s="84" t="s">
        <v>100</v>
      </c>
      <c r="O30" s="25"/>
      <c r="P30" s="25"/>
      <c r="Q30" s="24"/>
      <c r="R30" s="84" t="s">
        <v>100</v>
      </c>
      <c r="S30" s="25"/>
      <c r="T30" s="84" t="s">
        <v>100</v>
      </c>
      <c r="U30" s="36">
        <f t="shared" si="4"/>
        <v>5</v>
      </c>
      <c r="V30" s="3">
        <f t="shared" ref="V30:V34" si="7">34*4</f>
        <v>136</v>
      </c>
      <c r="W30" s="37">
        <f t="shared" si="6"/>
        <v>3.6764705882352942E-2</v>
      </c>
    </row>
    <row r="31" spans="1:23" s="6" customFormat="1" ht="15" customHeight="1" x14ac:dyDescent="0.2">
      <c r="A31" s="134"/>
      <c r="B31" s="128"/>
      <c r="C31" s="35" t="s">
        <v>53</v>
      </c>
      <c r="D31" s="40"/>
      <c r="E31" s="24"/>
      <c r="F31" s="24"/>
      <c r="G31" s="84" t="s">
        <v>100</v>
      </c>
      <c r="H31" s="24"/>
      <c r="I31" s="84" t="s">
        <v>100</v>
      </c>
      <c r="J31" s="39"/>
      <c r="K31" s="24"/>
      <c r="L31" s="24"/>
      <c r="M31" s="24"/>
      <c r="N31" s="84" t="s">
        <v>100</v>
      </c>
      <c r="O31" s="24"/>
      <c r="P31" s="24"/>
      <c r="Q31" s="24"/>
      <c r="R31" s="84" t="s">
        <v>100</v>
      </c>
      <c r="S31" s="25"/>
      <c r="T31" s="84" t="s">
        <v>100</v>
      </c>
      <c r="U31" s="36">
        <f t="shared" si="4"/>
        <v>5</v>
      </c>
      <c r="V31" s="3">
        <f t="shared" si="7"/>
        <v>136</v>
      </c>
      <c r="W31" s="37">
        <f t="shared" si="6"/>
        <v>3.6764705882352942E-2</v>
      </c>
    </row>
    <row r="32" spans="1:23" s="6" customFormat="1" x14ac:dyDescent="0.2">
      <c r="A32" s="134"/>
      <c r="B32" s="126" t="s">
        <v>8</v>
      </c>
      <c r="C32" s="35" t="s">
        <v>51</v>
      </c>
      <c r="D32" s="40"/>
      <c r="E32" s="24"/>
      <c r="F32" s="24"/>
      <c r="G32" s="24"/>
      <c r="H32" s="25"/>
      <c r="I32" s="39"/>
      <c r="J32" s="84" t="s">
        <v>100</v>
      </c>
      <c r="K32" s="24"/>
      <c r="L32" s="24"/>
      <c r="M32" s="24"/>
      <c r="N32" s="24"/>
      <c r="O32" s="84" t="s">
        <v>100</v>
      </c>
      <c r="P32" s="24"/>
      <c r="Q32" s="24"/>
      <c r="R32" s="25"/>
      <c r="S32" s="25"/>
      <c r="T32" s="25"/>
      <c r="U32" s="36">
        <f t="shared" si="4"/>
        <v>2</v>
      </c>
      <c r="V32" s="3">
        <f t="shared" si="7"/>
        <v>136</v>
      </c>
      <c r="W32" s="37">
        <f t="shared" si="6"/>
        <v>1.4705882352941176E-2</v>
      </c>
    </row>
    <row r="33" spans="1:23" ht="12.75" customHeight="1" x14ac:dyDescent="0.2">
      <c r="A33" s="134"/>
      <c r="B33" s="127"/>
      <c r="C33" s="35" t="s">
        <v>52</v>
      </c>
      <c r="D33" s="40"/>
      <c r="E33" s="24"/>
      <c r="F33" s="25"/>
      <c r="G33" s="25"/>
      <c r="H33" s="39"/>
      <c r="I33" s="24"/>
      <c r="J33" s="84" t="s">
        <v>100</v>
      </c>
      <c r="K33" s="25"/>
      <c r="L33" s="25"/>
      <c r="M33" s="24"/>
      <c r="N33" s="25"/>
      <c r="O33" s="84" t="s">
        <v>100</v>
      </c>
      <c r="P33" s="25"/>
      <c r="Q33" s="24"/>
      <c r="R33" s="25"/>
      <c r="S33" s="25"/>
      <c r="T33" s="25"/>
      <c r="U33" s="36">
        <f t="shared" si="4"/>
        <v>2</v>
      </c>
      <c r="V33" s="3">
        <f t="shared" si="7"/>
        <v>136</v>
      </c>
      <c r="W33" s="37">
        <f t="shared" si="6"/>
        <v>1.4705882352941176E-2</v>
      </c>
    </row>
    <row r="34" spans="1:23" ht="12.75" customHeight="1" x14ac:dyDescent="0.2">
      <c r="A34" s="134"/>
      <c r="B34" s="128"/>
      <c r="C34" s="35" t="s">
        <v>53</v>
      </c>
      <c r="D34" s="40"/>
      <c r="E34" s="24"/>
      <c r="F34" s="25"/>
      <c r="G34" s="38"/>
      <c r="H34" s="25"/>
      <c r="I34" s="24"/>
      <c r="J34" s="84" t="s">
        <v>100</v>
      </c>
      <c r="K34" s="25"/>
      <c r="L34" s="25"/>
      <c r="M34" s="24"/>
      <c r="N34" s="25"/>
      <c r="O34" s="84" t="s">
        <v>100</v>
      </c>
      <c r="P34" s="25"/>
      <c r="Q34" s="24"/>
      <c r="R34" s="25"/>
      <c r="S34" s="25"/>
      <c r="T34" s="25"/>
      <c r="U34" s="36">
        <f t="shared" si="4"/>
        <v>2</v>
      </c>
      <c r="V34" s="3">
        <f t="shared" si="7"/>
        <v>136</v>
      </c>
      <c r="W34" s="37">
        <f t="shared" si="6"/>
        <v>1.4705882352941176E-2</v>
      </c>
    </row>
    <row r="35" spans="1:23" s="6" customFormat="1" ht="20.25" customHeight="1" x14ac:dyDescent="0.2">
      <c r="A35" s="56"/>
      <c r="B35" s="57"/>
      <c r="C35" s="57"/>
      <c r="D35" s="57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6"/>
      <c r="V35" s="56"/>
      <c r="W35" s="56"/>
    </row>
    <row r="36" spans="1:23" s="41" customFormat="1" ht="123" customHeight="1" x14ac:dyDescent="0.2">
      <c r="A36" s="132" t="s">
        <v>15</v>
      </c>
      <c r="B36" s="132"/>
      <c r="C36" s="132"/>
      <c r="D36" s="132"/>
      <c r="E36" s="142" t="s">
        <v>105</v>
      </c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09" t="s">
        <v>11</v>
      </c>
      <c r="V36" s="109" t="s">
        <v>13</v>
      </c>
      <c r="W36" s="129" t="s">
        <v>12</v>
      </c>
    </row>
    <row r="37" spans="1:23" s="41" customFormat="1" ht="12.75" customHeight="1" x14ac:dyDescent="0.2">
      <c r="A37" s="116" t="s">
        <v>0</v>
      </c>
      <c r="B37" s="118"/>
      <c r="C37" s="126" t="s">
        <v>41</v>
      </c>
      <c r="D37" s="21" t="s">
        <v>9</v>
      </c>
      <c r="E37" s="108" t="s">
        <v>1</v>
      </c>
      <c r="F37" s="108"/>
      <c r="G37" s="108"/>
      <c r="H37" s="108"/>
      <c r="I37" s="108" t="s">
        <v>2</v>
      </c>
      <c r="J37" s="108"/>
      <c r="K37" s="108"/>
      <c r="L37" s="108"/>
      <c r="M37" s="108" t="s">
        <v>3</v>
      </c>
      <c r="N37" s="108"/>
      <c r="O37" s="108"/>
      <c r="P37" s="108"/>
      <c r="Q37" s="108" t="s">
        <v>4</v>
      </c>
      <c r="R37" s="108"/>
      <c r="S37" s="108"/>
      <c r="T37" s="108"/>
      <c r="U37" s="109"/>
      <c r="V37" s="109"/>
      <c r="W37" s="129"/>
    </row>
    <row r="38" spans="1:23" s="41" customFormat="1" x14ac:dyDescent="0.2">
      <c r="A38" s="119"/>
      <c r="B38" s="121"/>
      <c r="C38" s="128"/>
      <c r="D38" s="21" t="s">
        <v>10</v>
      </c>
      <c r="E38" s="5">
        <v>1</v>
      </c>
      <c r="F38" s="5">
        <v>2</v>
      </c>
      <c r="G38" s="5">
        <v>3</v>
      </c>
      <c r="H38" s="5">
        <v>4</v>
      </c>
      <c r="I38" s="5">
        <v>5</v>
      </c>
      <c r="J38" s="5">
        <v>6</v>
      </c>
      <c r="K38" s="5">
        <v>7</v>
      </c>
      <c r="L38" s="5">
        <v>8</v>
      </c>
      <c r="M38" s="5">
        <v>9</v>
      </c>
      <c r="N38" s="5">
        <v>10</v>
      </c>
      <c r="O38" s="5">
        <v>11</v>
      </c>
      <c r="P38" s="5">
        <v>12</v>
      </c>
      <c r="Q38" s="5">
        <v>13</v>
      </c>
      <c r="R38" s="5">
        <v>14</v>
      </c>
      <c r="S38" s="5">
        <v>15</v>
      </c>
      <c r="T38" s="5">
        <v>16</v>
      </c>
      <c r="U38" s="109"/>
      <c r="V38" s="109"/>
      <c r="W38" s="129"/>
    </row>
    <row r="39" spans="1:23" ht="12.75" customHeight="1" x14ac:dyDescent="0.2">
      <c r="A39" s="125" t="s">
        <v>16</v>
      </c>
      <c r="B39" s="126" t="s">
        <v>6</v>
      </c>
      <c r="C39" s="35" t="s">
        <v>54</v>
      </c>
      <c r="D39" s="23"/>
      <c r="E39" s="4"/>
      <c r="F39" s="84" t="s">
        <v>100</v>
      </c>
      <c r="G39" s="25"/>
      <c r="H39" s="25"/>
      <c r="I39" s="84" t="s">
        <v>112</v>
      </c>
      <c r="J39" s="25"/>
      <c r="K39" s="25"/>
      <c r="L39" s="84" t="s">
        <v>100</v>
      </c>
      <c r="M39" s="25"/>
      <c r="N39" s="84" t="s">
        <v>100</v>
      </c>
      <c r="O39" s="25"/>
      <c r="P39" s="25"/>
      <c r="Q39" s="25"/>
      <c r="R39" s="84" t="s">
        <v>100</v>
      </c>
      <c r="S39" s="25"/>
      <c r="T39" s="25"/>
      <c r="U39" s="7">
        <v>5</v>
      </c>
      <c r="V39" s="43">
        <f>34*5</f>
        <v>170</v>
      </c>
      <c r="W39" s="8">
        <f t="shared" ref="W39:W47" si="8">U39/V39</f>
        <v>2.9411764705882353E-2</v>
      </c>
    </row>
    <row r="40" spans="1:23" ht="12.75" customHeight="1" x14ac:dyDescent="0.2">
      <c r="A40" s="125"/>
      <c r="B40" s="127"/>
      <c r="C40" s="35" t="s">
        <v>55</v>
      </c>
      <c r="D40" s="23"/>
      <c r="E40" s="4"/>
      <c r="F40" s="84" t="s">
        <v>100</v>
      </c>
      <c r="G40" s="25"/>
      <c r="H40" s="25"/>
      <c r="I40" s="84" t="s">
        <v>112</v>
      </c>
      <c r="J40" s="25"/>
      <c r="K40" s="25"/>
      <c r="L40" s="84" t="s">
        <v>100</v>
      </c>
      <c r="M40" s="25"/>
      <c r="N40" s="84" t="s">
        <v>100</v>
      </c>
      <c r="O40" s="25"/>
      <c r="P40" s="25"/>
      <c r="Q40" s="25"/>
      <c r="R40" s="84" t="s">
        <v>100</v>
      </c>
      <c r="S40" s="25"/>
      <c r="T40" s="25"/>
      <c r="U40" s="7">
        <v>5</v>
      </c>
      <c r="V40" s="43">
        <f t="shared" ref="V40:V41" si="9">34*5</f>
        <v>170</v>
      </c>
      <c r="W40" s="8">
        <f t="shared" si="8"/>
        <v>2.9411764705882353E-2</v>
      </c>
    </row>
    <row r="41" spans="1:23" ht="12.75" customHeight="1" x14ac:dyDescent="0.2">
      <c r="A41" s="125"/>
      <c r="B41" s="128"/>
      <c r="C41" s="35" t="s">
        <v>56</v>
      </c>
      <c r="D41" s="23"/>
      <c r="E41" s="4"/>
      <c r="F41" s="84" t="s">
        <v>100</v>
      </c>
      <c r="G41" s="25"/>
      <c r="H41" s="25"/>
      <c r="I41" s="84" t="s">
        <v>112</v>
      </c>
      <c r="J41" s="25"/>
      <c r="K41" s="25"/>
      <c r="L41" s="84" t="s">
        <v>100</v>
      </c>
      <c r="M41" s="25"/>
      <c r="N41" s="84" t="s">
        <v>100</v>
      </c>
      <c r="O41" s="25"/>
      <c r="P41" s="25"/>
      <c r="Q41" s="25"/>
      <c r="R41" s="84" t="s">
        <v>100</v>
      </c>
      <c r="S41" s="25"/>
      <c r="T41" s="25"/>
      <c r="U41" s="7">
        <v>5</v>
      </c>
      <c r="V41" s="43">
        <f t="shared" si="9"/>
        <v>170</v>
      </c>
      <c r="W41" s="8">
        <f t="shared" si="8"/>
        <v>2.9411764705882353E-2</v>
      </c>
    </row>
    <row r="42" spans="1:23" ht="12.75" customHeight="1" x14ac:dyDescent="0.2">
      <c r="A42" s="125"/>
      <c r="B42" s="126" t="s">
        <v>5</v>
      </c>
      <c r="C42" s="22" t="s">
        <v>54</v>
      </c>
      <c r="D42" s="23"/>
      <c r="E42" s="4"/>
      <c r="F42" s="25"/>
      <c r="G42" s="25"/>
      <c r="H42" s="84" t="s">
        <v>100</v>
      </c>
      <c r="I42" s="25"/>
      <c r="J42" s="25"/>
      <c r="K42" s="84" t="s">
        <v>100</v>
      </c>
      <c r="L42" s="25"/>
      <c r="M42" s="25"/>
      <c r="N42" s="84" t="s">
        <v>100</v>
      </c>
      <c r="O42" s="25"/>
      <c r="P42" s="25"/>
      <c r="Q42" s="84" t="s">
        <v>100</v>
      </c>
      <c r="R42" s="25"/>
      <c r="S42" s="25"/>
      <c r="T42" s="84" t="s">
        <v>100</v>
      </c>
      <c r="U42" s="7">
        <v>5</v>
      </c>
      <c r="V42" s="43">
        <f>34*4</f>
        <v>136</v>
      </c>
      <c r="W42" s="8">
        <f t="shared" si="8"/>
        <v>3.6764705882352942E-2</v>
      </c>
    </row>
    <row r="43" spans="1:23" ht="12.75" customHeight="1" x14ac:dyDescent="0.2">
      <c r="A43" s="125"/>
      <c r="B43" s="127"/>
      <c r="C43" s="35" t="s">
        <v>55</v>
      </c>
      <c r="D43" s="23"/>
      <c r="E43" s="4"/>
      <c r="F43" s="25"/>
      <c r="G43" s="25"/>
      <c r="H43" s="84" t="s">
        <v>100</v>
      </c>
      <c r="I43" s="25"/>
      <c r="J43" s="25"/>
      <c r="K43" s="84" t="s">
        <v>100</v>
      </c>
      <c r="L43" s="25"/>
      <c r="M43" s="25"/>
      <c r="N43" s="84" t="s">
        <v>100</v>
      </c>
      <c r="O43" s="25"/>
      <c r="P43" s="25"/>
      <c r="Q43" s="84" t="s">
        <v>100</v>
      </c>
      <c r="R43" s="25"/>
      <c r="S43" s="25"/>
      <c r="T43" s="84" t="s">
        <v>100</v>
      </c>
      <c r="U43" s="7">
        <v>5</v>
      </c>
      <c r="V43" s="43">
        <f t="shared" ref="V43:V47" si="10">34*4</f>
        <v>136</v>
      </c>
      <c r="W43" s="8">
        <f t="shared" si="8"/>
        <v>3.6764705882352942E-2</v>
      </c>
    </row>
    <row r="44" spans="1:23" x14ac:dyDescent="0.2">
      <c r="A44" s="125"/>
      <c r="B44" s="128"/>
      <c r="C44" s="35" t="s">
        <v>56</v>
      </c>
      <c r="D44" s="20"/>
      <c r="E44" s="4"/>
      <c r="F44" s="25"/>
      <c r="G44" s="25"/>
      <c r="H44" s="84" t="s">
        <v>100</v>
      </c>
      <c r="I44" s="25"/>
      <c r="J44" s="25"/>
      <c r="K44" s="84" t="s">
        <v>100</v>
      </c>
      <c r="L44" s="25"/>
      <c r="M44" s="25"/>
      <c r="N44" s="84" t="s">
        <v>100</v>
      </c>
      <c r="O44" s="25"/>
      <c r="P44" s="25"/>
      <c r="Q44" s="84" t="s">
        <v>100</v>
      </c>
      <c r="R44" s="25"/>
      <c r="S44" s="25"/>
      <c r="T44" s="84" t="s">
        <v>100</v>
      </c>
      <c r="U44" s="7">
        <v>5</v>
      </c>
      <c r="V44" s="43">
        <f t="shared" si="10"/>
        <v>136</v>
      </c>
      <c r="W44" s="8">
        <f t="shared" si="8"/>
        <v>3.6764705882352942E-2</v>
      </c>
    </row>
    <row r="45" spans="1:23" ht="12.75" customHeight="1" x14ac:dyDescent="0.2">
      <c r="A45" s="125"/>
      <c r="B45" s="126" t="s">
        <v>8</v>
      </c>
      <c r="C45" s="22" t="s">
        <v>54</v>
      </c>
      <c r="D45" s="23"/>
      <c r="E45" s="4"/>
      <c r="F45" s="25"/>
      <c r="G45" s="84" t="s">
        <v>100</v>
      </c>
      <c r="H45" s="25"/>
      <c r="I45" s="25"/>
      <c r="J45" s="25"/>
      <c r="K45" s="25"/>
      <c r="L45" s="25"/>
      <c r="M45" s="84" t="s">
        <v>100</v>
      </c>
      <c r="N45" s="25"/>
      <c r="O45" s="25"/>
      <c r="P45" s="25"/>
      <c r="Q45" s="25"/>
      <c r="R45" s="25"/>
      <c r="S45" s="25"/>
      <c r="T45" s="25"/>
      <c r="U45" s="7">
        <v>2</v>
      </c>
      <c r="V45" s="43">
        <f>34*4</f>
        <v>136</v>
      </c>
      <c r="W45" s="8">
        <f t="shared" si="8"/>
        <v>1.4705882352941176E-2</v>
      </c>
    </row>
    <row r="46" spans="1:23" ht="12.75" customHeight="1" x14ac:dyDescent="0.2">
      <c r="A46" s="125"/>
      <c r="B46" s="127"/>
      <c r="C46" s="35" t="s">
        <v>55</v>
      </c>
      <c r="D46" s="23"/>
      <c r="E46" s="4"/>
      <c r="F46" s="25"/>
      <c r="G46" s="84" t="s">
        <v>100</v>
      </c>
      <c r="H46" s="25"/>
      <c r="I46" s="25"/>
      <c r="J46" s="25"/>
      <c r="K46" s="25"/>
      <c r="L46" s="25"/>
      <c r="M46" s="84" t="s">
        <v>100</v>
      </c>
      <c r="N46" s="25"/>
      <c r="O46" s="25"/>
      <c r="P46" s="25"/>
      <c r="Q46" s="25"/>
      <c r="R46" s="25"/>
      <c r="S46" s="25"/>
      <c r="T46" s="25"/>
      <c r="U46" s="7">
        <v>2</v>
      </c>
      <c r="V46" s="43">
        <f t="shared" si="10"/>
        <v>136</v>
      </c>
      <c r="W46" s="8">
        <f t="shared" si="8"/>
        <v>1.4705882352941176E-2</v>
      </c>
    </row>
    <row r="47" spans="1:23" x14ac:dyDescent="0.2">
      <c r="A47" s="125"/>
      <c r="B47" s="128"/>
      <c r="C47" s="35" t="s">
        <v>56</v>
      </c>
      <c r="D47" s="23"/>
      <c r="E47" s="4"/>
      <c r="F47" s="25"/>
      <c r="G47" s="84" t="s">
        <v>100</v>
      </c>
      <c r="H47" s="25"/>
      <c r="I47" s="25"/>
      <c r="J47" s="25"/>
      <c r="K47" s="25"/>
      <c r="L47" s="25"/>
      <c r="M47" s="84" t="s">
        <v>100</v>
      </c>
      <c r="N47" s="25"/>
      <c r="O47" s="25"/>
      <c r="P47" s="25"/>
      <c r="Q47" s="25"/>
      <c r="R47" s="25"/>
      <c r="S47" s="25"/>
      <c r="T47" s="25"/>
      <c r="U47" s="7">
        <v>2</v>
      </c>
      <c r="V47" s="43">
        <f t="shared" si="10"/>
        <v>136</v>
      </c>
      <c r="W47" s="8">
        <f t="shared" si="8"/>
        <v>1.4705882352941176E-2</v>
      </c>
    </row>
    <row r="48" spans="1:23" ht="27" customHeight="1" x14ac:dyDescent="0.2">
      <c r="A48" s="56"/>
      <c r="B48" s="57"/>
      <c r="C48" s="57"/>
      <c r="D48" s="57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6"/>
      <c r="V48" s="56"/>
      <c r="W48" s="56"/>
    </row>
    <row r="49" spans="1:23" s="39" customFormat="1" ht="90.75" customHeight="1" x14ac:dyDescent="0.2">
      <c r="A49" s="132" t="s">
        <v>17</v>
      </c>
      <c r="B49" s="132"/>
      <c r="C49" s="132"/>
      <c r="D49" s="132"/>
      <c r="E49" s="107" t="s">
        <v>105</v>
      </c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9" t="s">
        <v>11</v>
      </c>
      <c r="V49" s="109" t="s">
        <v>13</v>
      </c>
      <c r="W49" s="129" t="s">
        <v>12</v>
      </c>
    </row>
    <row r="50" spans="1:23" s="39" customFormat="1" ht="21" customHeight="1" x14ac:dyDescent="0.2">
      <c r="A50" s="108" t="s">
        <v>0</v>
      </c>
      <c r="B50" s="108"/>
      <c r="C50" s="108"/>
      <c r="D50" s="21" t="s">
        <v>9</v>
      </c>
      <c r="E50" s="108" t="s">
        <v>1</v>
      </c>
      <c r="F50" s="108"/>
      <c r="G50" s="108"/>
      <c r="H50" s="108"/>
      <c r="I50" s="108" t="s">
        <v>2</v>
      </c>
      <c r="J50" s="108"/>
      <c r="K50" s="108"/>
      <c r="L50" s="108"/>
      <c r="M50" s="108" t="s">
        <v>3</v>
      </c>
      <c r="N50" s="108"/>
      <c r="O50" s="108"/>
      <c r="P50" s="108"/>
      <c r="Q50" s="108" t="s">
        <v>4</v>
      </c>
      <c r="R50" s="108"/>
      <c r="S50" s="108"/>
      <c r="T50" s="108"/>
      <c r="U50" s="109"/>
      <c r="V50" s="109"/>
      <c r="W50" s="129"/>
    </row>
    <row r="51" spans="1:23" s="39" customFormat="1" ht="15" customHeight="1" x14ac:dyDescent="0.2">
      <c r="A51" s="108"/>
      <c r="B51" s="108"/>
      <c r="C51" s="108"/>
      <c r="D51" s="21" t="s">
        <v>10</v>
      </c>
      <c r="E51" s="5">
        <v>1</v>
      </c>
      <c r="F51" s="5">
        <v>2</v>
      </c>
      <c r="G51" s="5">
        <v>3</v>
      </c>
      <c r="H51" s="5">
        <v>4</v>
      </c>
      <c r="I51" s="5">
        <v>5</v>
      </c>
      <c r="J51" s="5">
        <v>6</v>
      </c>
      <c r="K51" s="5">
        <v>7</v>
      </c>
      <c r="L51" s="5">
        <v>8</v>
      </c>
      <c r="M51" s="5">
        <v>9</v>
      </c>
      <c r="N51" s="5">
        <v>10</v>
      </c>
      <c r="O51" s="5">
        <v>11</v>
      </c>
      <c r="P51" s="5">
        <v>12</v>
      </c>
      <c r="Q51" s="5">
        <v>13</v>
      </c>
      <c r="R51" s="5">
        <v>14</v>
      </c>
      <c r="S51" s="5">
        <v>15</v>
      </c>
      <c r="T51" s="5">
        <v>16</v>
      </c>
      <c r="U51" s="109"/>
      <c r="V51" s="109"/>
      <c r="W51" s="129"/>
    </row>
    <row r="52" spans="1:23" s="39" customFormat="1" ht="14.25" customHeight="1" x14ac:dyDescent="0.2">
      <c r="A52" s="125" t="s">
        <v>16</v>
      </c>
      <c r="B52" s="126" t="s">
        <v>6</v>
      </c>
      <c r="C52" s="22" t="s">
        <v>57</v>
      </c>
      <c r="D52" s="23"/>
      <c r="E52" s="4"/>
      <c r="F52" s="25"/>
      <c r="G52" s="84" t="s">
        <v>100</v>
      </c>
      <c r="H52" s="25"/>
      <c r="I52" s="84" t="s">
        <v>100</v>
      </c>
      <c r="J52" s="4"/>
      <c r="K52" s="4"/>
      <c r="L52" s="4"/>
      <c r="M52" s="84" t="s">
        <v>112</v>
      </c>
      <c r="N52" s="4"/>
      <c r="O52" s="4"/>
      <c r="P52" s="84" t="s">
        <v>100</v>
      </c>
      <c r="Q52" s="4"/>
      <c r="R52" s="4"/>
      <c r="S52" s="84" t="s">
        <v>100</v>
      </c>
      <c r="T52" s="4"/>
      <c r="U52" s="7">
        <v>5</v>
      </c>
      <c r="V52" s="3">
        <f>34*5</f>
        <v>170</v>
      </c>
      <c r="W52" s="8">
        <f t="shared" ref="W52:W65" si="11">U52/V52</f>
        <v>2.9411764705882353E-2</v>
      </c>
    </row>
    <row r="53" spans="1:23" s="39" customFormat="1" ht="17.25" customHeight="1" x14ac:dyDescent="0.2">
      <c r="A53" s="125"/>
      <c r="B53" s="127"/>
      <c r="C53" s="22" t="s">
        <v>58</v>
      </c>
      <c r="D53" s="23"/>
      <c r="E53" s="4"/>
      <c r="F53" s="25"/>
      <c r="G53" s="84" t="s">
        <v>100</v>
      </c>
      <c r="H53" s="25"/>
      <c r="I53" s="84" t="s">
        <v>100</v>
      </c>
      <c r="J53" s="4"/>
      <c r="K53" s="4"/>
      <c r="L53" s="4"/>
      <c r="M53" s="84" t="s">
        <v>112</v>
      </c>
      <c r="N53" s="4"/>
      <c r="O53" s="4"/>
      <c r="P53" s="84" t="s">
        <v>100</v>
      </c>
      <c r="Q53" s="4"/>
      <c r="R53" s="4"/>
      <c r="S53" s="84" t="s">
        <v>100</v>
      </c>
      <c r="T53" s="4"/>
      <c r="U53" s="7">
        <v>5</v>
      </c>
      <c r="V53" s="3">
        <f t="shared" ref="V53:V54" si="12">34*5</f>
        <v>170</v>
      </c>
      <c r="W53" s="8">
        <f t="shared" si="11"/>
        <v>2.9411764705882353E-2</v>
      </c>
    </row>
    <row r="54" spans="1:23" s="39" customFormat="1" ht="17.25" customHeight="1" x14ac:dyDescent="0.2">
      <c r="A54" s="125"/>
      <c r="B54" s="127"/>
      <c r="C54" s="74" t="s">
        <v>59</v>
      </c>
      <c r="D54" s="46"/>
      <c r="E54" s="4"/>
      <c r="F54" s="25"/>
      <c r="G54" s="84" t="s">
        <v>100</v>
      </c>
      <c r="H54" s="25"/>
      <c r="I54" s="84" t="s">
        <v>100</v>
      </c>
      <c r="J54" s="4"/>
      <c r="K54" s="4"/>
      <c r="L54" s="4"/>
      <c r="M54" s="84" t="s">
        <v>112</v>
      </c>
      <c r="N54" s="4"/>
      <c r="O54" s="4"/>
      <c r="P54" s="84" t="s">
        <v>100</v>
      </c>
      <c r="Q54" s="4"/>
      <c r="R54" s="4"/>
      <c r="S54" s="84" t="s">
        <v>100</v>
      </c>
      <c r="T54" s="4"/>
      <c r="U54" s="7">
        <v>5</v>
      </c>
      <c r="V54" s="3">
        <f t="shared" si="12"/>
        <v>170</v>
      </c>
      <c r="W54" s="8">
        <f t="shared" ref="W54" si="13">U54/V54</f>
        <v>2.9411764705882353E-2</v>
      </c>
    </row>
    <row r="55" spans="1:23" s="39" customFormat="1" ht="21" customHeight="1" x14ac:dyDescent="0.2">
      <c r="A55" s="125"/>
      <c r="B55" s="126" t="s">
        <v>5</v>
      </c>
      <c r="C55" s="22" t="s">
        <v>57</v>
      </c>
      <c r="D55" s="23"/>
      <c r="E55" s="4"/>
      <c r="F55" s="4"/>
      <c r="G55" s="4"/>
      <c r="H55" s="84" t="s">
        <v>100</v>
      </c>
      <c r="I55" s="25"/>
      <c r="J55" s="84" t="s">
        <v>100</v>
      </c>
      <c r="K55" s="25"/>
      <c r="L55" s="25"/>
      <c r="M55" s="25"/>
      <c r="N55" s="84" t="s">
        <v>100</v>
      </c>
      <c r="O55" s="25"/>
      <c r="P55" s="25"/>
      <c r="Q55" s="84" t="s">
        <v>100</v>
      </c>
      <c r="R55" s="25"/>
      <c r="S55" s="25"/>
      <c r="T55" s="84" t="s">
        <v>100</v>
      </c>
      <c r="U55" s="7">
        <v>5</v>
      </c>
      <c r="V55" s="3">
        <f t="shared" ref="V55:V57" si="14">34*5</f>
        <v>170</v>
      </c>
      <c r="W55" s="8">
        <f t="shared" si="11"/>
        <v>2.9411764705882353E-2</v>
      </c>
    </row>
    <row r="56" spans="1:23" s="39" customFormat="1" ht="21" customHeight="1" x14ac:dyDescent="0.2">
      <c r="A56" s="125"/>
      <c r="B56" s="127"/>
      <c r="C56" s="22" t="s">
        <v>58</v>
      </c>
      <c r="D56" s="23"/>
      <c r="E56" s="4"/>
      <c r="F56" s="4"/>
      <c r="G56" s="4"/>
      <c r="H56" s="84" t="s">
        <v>100</v>
      </c>
      <c r="I56" s="25"/>
      <c r="J56" s="84" t="s">
        <v>100</v>
      </c>
      <c r="K56" s="25"/>
      <c r="L56" s="25"/>
      <c r="M56" s="25"/>
      <c r="N56" s="84" t="s">
        <v>100</v>
      </c>
      <c r="O56" s="25"/>
      <c r="P56" s="25"/>
      <c r="Q56" s="84" t="s">
        <v>100</v>
      </c>
      <c r="R56" s="25"/>
      <c r="S56" s="25"/>
      <c r="T56" s="84" t="s">
        <v>100</v>
      </c>
      <c r="U56" s="7">
        <v>5</v>
      </c>
      <c r="V56" s="3">
        <f t="shared" si="14"/>
        <v>170</v>
      </c>
      <c r="W56" s="8">
        <f t="shared" si="11"/>
        <v>2.9411764705882353E-2</v>
      </c>
    </row>
    <row r="57" spans="1:23" s="39" customFormat="1" ht="21" customHeight="1" x14ac:dyDescent="0.2">
      <c r="A57" s="125"/>
      <c r="B57" s="127"/>
      <c r="C57" s="74" t="s">
        <v>59</v>
      </c>
      <c r="D57" s="46"/>
      <c r="E57" s="4"/>
      <c r="F57" s="4"/>
      <c r="G57" s="4"/>
      <c r="H57" s="84" t="s">
        <v>100</v>
      </c>
      <c r="I57" s="25"/>
      <c r="J57" s="84" t="s">
        <v>100</v>
      </c>
      <c r="K57" s="25"/>
      <c r="L57" s="25"/>
      <c r="M57" s="25"/>
      <c r="N57" s="84" t="s">
        <v>100</v>
      </c>
      <c r="O57" s="25"/>
      <c r="P57" s="25"/>
      <c r="Q57" s="84" t="s">
        <v>100</v>
      </c>
      <c r="R57" s="25"/>
      <c r="S57" s="25"/>
      <c r="T57" s="84" t="s">
        <v>100</v>
      </c>
      <c r="U57" s="7">
        <v>5</v>
      </c>
      <c r="V57" s="3">
        <f t="shared" si="14"/>
        <v>170</v>
      </c>
      <c r="W57" s="8">
        <f t="shared" ref="W57" si="15">U57/V57</f>
        <v>2.9411764705882353E-2</v>
      </c>
    </row>
    <row r="58" spans="1:23" s="39" customFormat="1" ht="21" customHeight="1" x14ac:dyDescent="0.2">
      <c r="A58" s="125"/>
      <c r="B58" s="126" t="s">
        <v>19</v>
      </c>
      <c r="C58" s="22" t="s">
        <v>57</v>
      </c>
      <c r="D58" s="23"/>
      <c r="E58" s="4"/>
      <c r="F58" s="4"/>
      <c r="G58" s="84" t="s">
        <v>100</v>
      </c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7">
        <v>1</v>
      </c>
      <c r="V58" s="3">
        <f t="shared" ref="V58:V60" si="16">34*3</f>
        <v>102</v>
      </c>
      <c r="W58" s="8">
        <f t="shared" si="11"/>
        <v>9.8039215686274508E-3</v>
      </c>
    </row>
    <row r="59" spans="1:23" s="39" customFormat="1" ht="21" customHeight="1" x14ac:dyDescent="0.2">
      <c r="A59" s="125"/>
      <c r="B59" s="127"/>
      <c r="C59" s="74" t="s">
        <v>58</v>
      </c>
      <c r="D59" s="46"/>
      <c r="E59" s="4"/>
      <c r="F59" s="4"/>
      <c r="G59" s="84" t="s">
        <v>100</v>
      </c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7">
        <v>1</v>
      </c>
      <c r="V59" s="3">
        <f t="shared" si="16"/>
        <v>102</v>
      </c>
      <c r="W59" s="8">
        <f t="shared" ref="W59" si="17">U59/V59</f>
        <v>9.8039215686274508E-3</v>
      </c>
    </row>
    <row r="60" spans="1:23" s="39" customFormat="1" ht="18.75" customHeight="1" x14ac:dyDescent="0.2">
      <c r="A60" s="125"/>
      <c r="B60" s="127"/>
      <c r="C60" s="22" t="s">
        <v>59</v>
      </c>
      <c r="D60" s="20"/>
      <c r="E60" s="4"/>
      <c r="F60" s="4"/>
      <c r="G60" s="84" t="s">
        <v>100</v>
      </c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7">
        <v>1</v>
      </c>
      <c r="V60" s="3">
        <f t="shared" si="16"/>
        <v>102</v>
      </c>
      <c r="W60" s="8">
        <f t="shared" si="11"/>
        <v>9.8039215686274508E-3</v>
      </c>
    </row>
    <row r="61" spans="1:23" s="39" customFormat="1" ht="18" customHeight="1" x14ac:dyDescent="0.2">
      <c r="A61" s="125"/>
      <c r="B61" s="126" t="s">
        <v>21</v>
      </c>
      <c r="C61" s="22" t="s">
        <v>57</v>
      </c>
      <c r="D61" s="23"/>
      <c r="E61" s="4"/>
      <c r="F61" s="84" t="s">
        <v>100</v>
      </c>
      <c r="G61" s="4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7">
        <v>1</v>
      </c>
      <c r="V61" s="3">
        <f>34*1</f>
        <v>34</v>
      </c>
      <c r="W61" s="8">
        <f t="shared" si="11"/>
        <v>2.9411764705882353E-2</v>
      </c>
    </row>
    <row r="62" spans="1:23" s="39" customFormat="1" ht="18" customHeight="1" x14ac:dyDescent="0.2">
      <c r="A62" s="125"/>
      <c r="B62" s="127"/>
      <c r="C62" s="74" t="s">
        <v>58</v>
      </c>
      <c r="D62" s="46"/>
      <c r="E62" s="4"/>
      <c r="F62" s="84" t="s">
        <v>100</v>
      </c>
      <c r="G62" s="4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7">
        <v>1</v>
      </c>
      <c r="V62" s="3">
        <f>34*1</f>
        <v>34</v>
      </c>
      <c r="W62" s="8">
        <f t="shared" ref="W62" si="18">U62/V62</f>
        <v>2.9411764705882353E-2</v>
      </c>
    </row>
    <row r="63" spans="1:23" s="39" customFormat="1" ht="15.75" customHeight="1" x14ac:dyDescent="0.2">
      <c r="A63" s="125"/>
      <c r="B63" s="127"/>
      <c r="C63" s="22" t="s">
        <v>59</v>
      </c>
      <c r="D63" s="23"/>
      <c r="E63" s="4"/>
      <c r="F63" s="84" t="s">
        <v>100</v>
      </c>
      <c r="G63" s="4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7">
        <v>1</v>
      </c>
      <c r="V63" s="3">
        <f t="shared" ref="V63:V66" si="19">34*1</f>
        <v>34</v>
      </c>
      <c r="W63" s="8">
        <f t="shared" si="11"/>
        <v>2.9411764705882353E-2</v>
      </c>
    </row>
    <row r="64" spans="1:23" s="39" customFormat="1" ht="18" customHeight="1" x14ac:dyDescent="0.2">
      <c r="A64" s="125"/>
      <c r="B64" s="126" t="s">
        <v>20</v>
      </c>
      <c r="C64" s="22" t="s">
        <v>57</v>
      </c>
      <c r="D64" s="20"/>
      <c r="E64" s="4"/>
      <c r="F64" s="84" t="s">
        <v>100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84" t="s">
        <v>100</v>
      </c>
      <c r="T64" s="4"/>
      <c r="U64" s="7">
        <v>2</v>
      </c>
      <c r="V64" s="3">
        <f t="shared" si="19"/>
        <v>34</v>
      </c>
      <c r="W64" s="8">
        <f t="shared" si="11"/>
        <v>5.8823529411764705E-2</v>
      </c>
    </row>
    <row r="65" spans="1:23" s="39" customFormat="1" ht="15.75" customHeight="1" x14ac:dyDescent="0.2">
      <c r="A65" s="125"/>
      <c r="B65" s="127"/>
      <c r="C65" s="22" t="s">
        <v>58</v>
      </c>
      <c r="D65" s="20"/>
      <c r="E65" s="4"/>
      <c r="F65" s="84" t="s">
        <v>100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84" t="s">
        <v>100</v>
      </c>
      <c r="T65" s="4"/>
      <c r="U65" s="7">
        <v>2</v>
      </c>
      <c r="V65" s="3">
        <f t="shared" si="19"/>
        <v>34</v>
      </c>
      <c r="W65" s="8">
        <f t="shared" si="11"/>
        <v>5.8823529411764705E-2</v>
      </c>
    </row>
    <row r="66" spans="1:23" s="39" customFormat="1" ht="15.75" customHeight="1" x14ac:dyDescent="0.2">
      <c r="A66" s="125"/>
      <c r="B66" s="127"/>
      <c r="C66" s="74" t="s">
        <v>59</v>
      </c>
      <c r="D66" s="50"/>
      <c r="E66" s="4"/>
      <c r="F66" s="84" t="s">
        <v>100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84" t="s">
        <v>100</v>
      </c>
      <c r="T66" s="4"/>
      <c r="U66" s="7">
        <v>2</v>
      </c>
      <c r="V66" s="3">
        <f t="shared" si="19"/>
        <v>34</v>
      </c>
      <c r="W66" s="8">
        <f t="shared" ref="W66" si="20">U66/V66</f>
        <v>5.8823529411764705E-2</v>
      </c>
    </row>
    <row r="67" spans="1:23" s="39" customFormat="1" ht="27" customHeight="1" x14ac:dyDescent="0.2">
      <c r="A67" s="144"/>
      <c r="B67" s="144"/>
      <c r="C67" s="144"/>
      <c r="D67" s="144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6"/>
      <c r="V67" s="56"/>
      <c r="W67" s="56"/>
    </row>
    <row r="68" spans="1:23" s="2" customFormat="1" ht="116.25" customHeight="1" x14ac:dyDescent="0.2">
      <c r="A68" s="135" t="s">
        <v>22</v>
      </c>
      <c r="B68" s="136"/>
      <c r="C68" s="136"/>
      <c r="D68" s="137"/>
      <c r="E68" s="138" t="s">
        <v>105</v>
      </c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48" t="s">
        <v>11</v>
      </c>
      <c r="V68" s="110" t="s">
        <v>13</v>
      </c>
      <c r="W68" s="113" t="s">
        <v>12</v>
      </c>
    </row>
    <row r="69" spans="1:23" s="2" customFormat="1" ht="21.75" customHeight="1" x14ac:dyDescent="0.2">
      <c r="A69" s="116" t="s">
        <v>0</v>
      </c>
      <c r="B69" s="117"/>
      <c r="C69" s="118"/>
      <c r="D69" s="21" t="s">
        <v>9</v>
      </c>
      <c r="E69" s="122" t="s">
        <v>1</v>
      </c>
      <c r="F69" s="123"/>
      <c r="G69" s="123"/>
      <c r="H69" s="124"/>
      <c r="I69" s="122" t="s">
        <v>2</v>
      </c>
      <c r="J69" s="123"/>
      <c r="K69" s="123"/>
      <c r="L69" s="124"/>
      <c r="M69" s="122" t="s">
        <v>3</v>
      </c>
      <c r="N69" s="123"/>
      <c r="O69" s="123"/>
      <c r="P69" s="124"/>
      <c r="Q69" s="122" t="s">
        <v>4</v>
      </c>
      <c r="R69" s="123"/>
      <c r="S69" s="123"/>
      <c r="T69" s="124"/>
      <c r="U69" s="149"/>
      <c r="V69" s="111"/>
      <c r="W69" s="114"/>
    </row>
    <row r="70" spans="1:23" s="6" customFormat="1" ht="11.25" customHeight="1" x14ac:dyDescent="0.2">
      <c r="A70" s="119"/>
      <c r="B70" s="120"/>
      <c r="C70" s="121"/>
      <c r="D70" s="21" t="s">
        <v>10</v>
      </c>
      <c r="E70" s="5">
        <v>1</v>
      </c>
      <c r="F70" s="5">
        <v>2</v>
      </c>
      <c r="G70" s="5">
        <v>3</v>
      </c>
      <c r="H70" s="5">
        <v>4</v>
      </c>
      <c r="I70" s="5">
        <v>5</v>
      </c>
      <c r="J70" s="5">
        <v>6</v>
      </c>
      <c r="K70" s="5">
        <v>7</v>
      </c>
      <c r="L70" s="5">
        <v>8</v>
      </c>
      <c r="M70" s="5">
        <v>9</v>
      </c>
      <c r="N70" s="5">
        <v>10</v>
      </c>
      <c r="O70" s="5">
        <v>11</v>
      </c>
      <c r="P70" s="5">
        <v>12</v>
      </c>
      <c r="Q70" s="5">
        <v>13</v>
      </c>
      <c r="R70" s="5">
        <v>14</v>
      </c>
      <c r="S70" s="5">
        <v>15</v>
      </c>
      <c r="T70" s="5">
        <v>16</v>
      </c>
      <c r="U70" s="150"/>
      <c r="V70" s="112"/>
      <c r="W70" s="115"/>
    </row>
    <row r="71" spans="1:23" ht="12.75" customHeight="1" x14ac:dyDescent="0.2">
      <c r="A71" s="151" t="s">
        <v>16</v>
      </c>
      <c r="B71" s="126" t="s">
        <v>6</v>
      </c>
      <c r="C71" s="45" t="s">
        <v>67</v>
      </c>
      <c r="D71" s="46"/>
      <c r="E71" s="25"/>
      <c r="F71" s="25"/>
      <c r="G71" s="84" t="s">
        <v>100</v>
      </c>
      <c r="H71" s="25"/>
      <c r="I71" s="25"/>
      <c r="J71" s="84" t="s">
        <v>100</v>
      </c>
      <c r="K71" s="25"/>
      <c r="L71" s="25"/>
      <c r="M71" s="84" t="s">
        <v>100</v>
      </c>
      <c r="N71" s="25"/>
      <c r="O71" s="25"/>
      <c r="P71" s="84" t="s">
        <v>100</v>
      </c>
      <c r="Q71" s="25"/>
      <c r="R71" s="25"/>
      <c r="S71" s="84" t="s">
        <v>100</v>
      </c>
      <c r="T71" s="25"/>
      <c r="U71" s="7">
        <v>5</v>
      </c>
      <c r="V71" s="3">
        <f>34*6</f>
        <v>204</v>
      </c>
      <c r="W71" s="8">
        <f t="shared" ref="W71:W82" si="21">U71/V71</f>
        <v>2.4509803921568627E-2</v>
      </c>
    </row>
    <row r="72" spans="1:23" x14ac:dyDescent="0.2">
      <c r="A72" s="151"/>
      <c r="B72" s="127"/>
      <c r="C72" s="45" t="s">
        <v>68</v>
      </c>
      <c r="D72" s="46"/>
      <c r="E72" s="25"/>
      <c r="F72" s="25"/>
      <c r="G72" s="84" t="s">
        <v>100</v>
      </c>
      <c r="H72" s="25"/>
      <c r="I72" s="25"/>
      <c r="J72" s="84" t="s">
        <v>100</v>
      </c>
      <c r="K72" s="25"/>
      <c r="L72" s="25"/>
      <c r="M72" s="84" t="s">
        <v>100</v>
      </c>
      <c r="N72" s="25"/>
      <c r="O72" s="25"/>
      <c r="P72" s="84" t="s">
        <v>100</v>
      </c>
      <c r="Q72" s="25"/>
      <c r="R72" s="25"/>
      <c r="S72" s="84" t="s">
        <v>100</v>
      </c>
      <c r="T72" s="25"/>
      <c r="U72" s="7">
        <v>5</v>
      </c>
      <c r="V72" s="3">
        <f t="shared" ref="V72:V74" si="22">34*6</f>
        <v>204</v>
      </c>
      <c r="W72" s="8">
        <f t="shared" si="21"/>
        <v>2.4509803921568627E-2</v>
      </c>
    </row>
    <row r="73" spans="1:23" x14ac:dyDescent="0.2">
      <c r="A73" s="151"/>
      <c r="B73" s="127"/>
      <c r="C73" s="96" t="s">
        <v>69</v>
      </c>
      <c r="D73" s="46"/>
      <c r="E73" s="25"/>
      <c r="F73" s="25"/>
      <c r="G73" s="84" t="s">
        <v>100</v>
      </c>
      <c r="H73" s="25"/>
      <c r="I73" s="25"/>
      <c r="J73" s="84" t="s">
        <v>100</v>
      </c>
      <c r="K73" s="25"/>
      <c r="L73" s="25"/>
      <c r="M73" s="84" t="s">
        <v>100</v>
      </c>
      <c r="N73" s="25"/>
      <c r="O73" s="25"/>
      <c r="P73" s="84" t="s">
        <v>100</v>
      </c>
      <c r="Q73" s="25"/>
      <c r="R73" s="25"/>
      <c r="S73" s="84" t="s">
        <v>100</v>
      </c>
      <c r="T73" s="25"/>
      <c r="U73" s="7">
        <v>5</v>
      </c>
      <c r="V73" s="3">
        <f t="shared" si="22"/>
        <v>204</v>
      </c>
      <c r="W73" s="8">
        <f t="shared" si="21"/>
        <v>2.4509803921568627E-2</v>
      </c>
    </row>
    <row r="74" spans="1:23" ht="12.75" customHeight="1" x14ac:dyDescent="0.2">
      <c r="A74" s="151"/>
      <c r="B74" s="128"/>
      <c r="C74" s="45" t="s">
        <v>106</v>
      </c>
      <c r="D74" s="46"/>
      <c r="E74" s="25"/>
      <c r="F74" s="25"/>
      <c r="G74" s="84" t="s">
        <v>100</v>
      </c>
      <c r="H74" s="25"/>
      <c r="I74" s="25"/>
      <c r="J74" s="84" t="s">
        <v>100</v>
      </c>
      <c r="K74" s="25"/>
      <c r="L74" s="25"/>
      <c r="M74" s="84" t="s">
        <v>100</v>
      </c>
      <c r="N74" s="25"/>
      <c r="O74" s="25"/>
      <c r="P74" s="84" t="s">
        <v>100</v>
      </c>
      <c r="Q74" s="25"/>
      <c r="R74" s="25"/>
      <c r="S74" s="84" t="s">
        <v>100</v>
      </c>
      <c r="T74" s="25"/>
      <c r="U74" s="7">
        <v>5</v>
      </c>
      <c r="V74" s="3">
        <f t="shared" si="22"/>
        <v>204</v>
      </c>
      <c r="W74" s="8">
        <f t="shared" si="21"/>
        <v>2.4509803921568627E-2</v>
      </c>
    </row>
    <row r="75" spans="1:23" ht="12.75" customHeight="1" x14ac:dyDescent="0.2">
      <c r="A75" s="151"/>
      <c r="B75" s="126" t="s">
        <v>5</v>
      </c>
      <c r="C75" s="45" t="s">
        <v>67</v>
      </c>
      <c r="D75" s="46"/>
      <c r="E75" s="25"/>
      <c r="F75" s="25"/>
      <c r="G75" s="25"/>
      <c r="H75" s="84" t="s">
        <v>100</v>
      </c>
      <c r="I75" s="25"/>
      <c r="J75" s="25"/>
      <c r="K75" s="84" t="s">
        <v>100</v>
      </c>
      <c r="L75" s="25"/>
      <c r="M75" s="25"/>
      <c r="N75" s="84" t="s">
        <v>100</v>
      </c>
      <c r="O75" s="25"/>
      <c r="P75" s="84" t="s">
        <v>100</v>
      </c>
      <c r="Q75" s="25"/>
      <c r="R75" s="25"/>
      <c r="S75" s="25"/>
      <c r="T75" s="84" t="s">
        <v>100</v>
      </c>
      <c r="U75" s="7">
        <v>5</v>
      </c>
      <c r="V75" s="3">
        <f>34*5</f>
        <v>170</v>
      </c>
      <c r="W75" s="8">
        <f t="shared" si="21"/>
        <v>2.9411764705882353E-2</v>
      </c>
    </row>
    <row r="76" spans="1:23" ht="12.75" customHeight="1" x14ac:dyDescent="0.2">
      <c r="A76" s="151"/>
      <c r="B76" s="127"/>
      <c r="C76" s="45" t="s">
        <v>68</v>
      </c>
      <c r="D76" s="46"/>
      <c r="E76" s="25"/>
      <c r="F76" s="25"/>
      <c r="G76" s="25"/>
      <c r="H76" s="84" t="s">
        <v>100</v>
      </c>
      <c r="I76" s="25"/>
      <c r="J76" s="25"/>
      <c r="K76" s="84" t="s">
        <v>100</v>
      </c>
      <c r="L76" s="25"/>
      <c r="M76" s="25"/>
      <c r="N76" s="84" t="s">
        <v>100</v>
      </c>
      <c r="O76" s="25"/>
      <c r="P76" s="84" t="s">
        <v>100</v>
      </c>
      <c r="Q76" s="25"/>
      <c r="R76" s="25"/>
      <c r="S76" s="25"/>
      <c r="T76" s="84" t="s">
        <v>100</v>
      </c>
      <c r="U76" s="7">
        <v>5</v>
      </c>
      <c r="V76" s="3">
        <f t="shared" ref="V76:V78" si="23">34*5</f>
        <v>170</v>
      </c>
      <c r="W76" s="8">
        <f t="shared" si="21"/>
        <v>2.9411764705882353E-2</v>
      </c>
    </row>
    <row r="77" spans="1:23" ht="12.75" customHeight="1" x14ac:dyDescent="0.2">
      <c r="A77" s="151"/>
      <c r="B77" s="127"/>
      <c r="C77" s="96" t="s">
        <v>69</v>
      </c>
      <c r="D77" s="46"/>
      <c r="E77" s="25"/>
      <c r="F77" s="25"/>
      <c r="G77" s="25"/>
      <c r="H77" s="84" t="s">
        <v>100</v>
      </c>
      <c r="I77" s="25"/>
      <c r="J77" s="25"/>
      <c r="K77" s="84" t="s">
        <v>100</v>
      </c>
      <c r="L77" s="25"/>
      <c r="M77" s="25"/>
      <c r="N77" s="84" t="s">
        <v>100</v>
      </c>
      <c r="O77" s="25"/>
      <c r="P77" s="84" t="s">
        <v>100</v>
      </c>
      <c r="Q77" s="25"/>
      <c r="R77" s="25"/>
      <c r="S77" s="25"/>
      <c r="T77" s="84" t="s">
        <v>100</v>
      </c>
      <c r="U77" s="7">
        <v>5</v>
      </c>
      <c r="V77" s="3">
        <f t="shared" si="23"/>
        <v>170</v>
      </c>
      <c r="W77" s="8">
        <f t="shared" si="21"/>
        <v>2.9411764705882353E-2</v>
      </c>
    </row>
    <row r="78" spans="1:23" ht="12.75" customHeight="1" x14ac:dyDescent="0.2">
      <c r="A78" s="151"/>
      <c r="B78" s="128"/>
      <c r="C78" s="45" t="s">
        <v>106</v>
      </c>
      <c r="D78" s="46"/>
      <c r="E78" s="25"/>
      <c r="F78" s="25"/>
      <c r="G78" s="25"/>
      <c r="H78" s="84" t="s">
        <v>100</v>
      </c>
      <c r="I78" s="25"/>
      <c r="J78" s="25"/>
      <c r="K78" s="84" t="s">
        <v>100</v>
      </c>
      <c r="L78" s="25"/>
      <c r="M78" s="25"/>
      <c r="N78" s="84" t="s">
        <v>100</v>
      </c>
      <c r="O78" s="25"/>
      <c r="P78" s="84" t="s">
        <v>100</v>
      </c>
      <c r="Q78" s="25"/>
      <c r="R78" s="25"/>
      <c r="S78" s="25"/>
      <c r="T78" s="84" t="s">
        <v>100</v>
      </c>
      <c r="U78" s="7">
        <v>5</v>
      </c>
      <c r="V78" s="3">
        <f t="shared" si="23"/>
        <v>170</v>
      </c>
      <c r="W78" s="8">
        <f t="shared" si="21"/>
        <v>2.9411764705882353E-2</v>
      </c>
    </row>
    <row r="79" spans="1:23" ht="12.75" customHeight="1" x14ac:dyDescent="0.2">
      <c r="A79" s="151"/>
      <c r="B79" s="126" t="s">
        <v>20</v>
      </c>
      <c r="C79" s="45" t="s">
        <v>67</v>
      </c>
      <c r="D79" s="46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84" t="s">
        <v>100</v>
      </c>
      <c r="T79" s="25"/>
      <c r="U79" s="7">
        <v>1</v>
      </c>
      <c r="V79" s="3">
        <f t="shared" ref="V79:V82" si="24">34*1</f>
        <v>34</v>
      </c>
      <c r="W79" s="8">
        <f t="shared" si="21"/>
        <v>2.9411764705882353E-2</v>
      </c>
    </row>
    <row r="80" spans="1:23" ht="12.75" customHeight="1" x14ac:dyDescent="0.2">
      <c r="A80" s="151"/>
      <c r="B80" s="127"/>
      <c r="C80" s="45" t="s">
        <v>68</v>
      </c>
      <c r="D80" s="46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84" t="s">
        <v>100</v>
      </c>
      <c r="T80" s="25"/>
      <c r="U80" s="7">
        <v>1</v>
      </c>
      <c r="V80" s="3">
        <f t="shared" si="24"/>
        <v>34</v>
      </c>
      <c r="W80" s="8">
        <f t="shared" si="21"/>
        <v>2.9411764705882353E-2</v>
      </c>
    </row>
    <row r="81" spans="1:23" ht="12.75" customHeight="1" x14ac:dyDescent="0.2">
      <c r="A81" s="151"/>
      <c r="B81" s="127"/>
      <c r="C81" s="96" t="s">
        <v>69</v>
      </c>
      <c r="D81" s="46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84" t="s">
        <v>100</v>
      </c>
      <c r="T81" s="25"/>
      <c r="U81" s="7">
        <v>1</v>
      </c>
      <c r="V81" s="3">
        <f t="shared" si="24"/>
        <v>34</v>
      </c>
      <c r="W81" s="8">
        <f t="shared" si="21"/>
        <v>2.9411764705882353E-2</v>
      </c>
    </row>
    <row r="82" spans="1:23" ht="12.75" customHeight="1" x14ac:dyDescent="0.2">
      <c r="A82" s="151"/>
      <c r="B82" s="128"/>
      <c r="C82" s="45" t="s">
        <v>106</v>
      </c>
      <c r="D82" s="46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84" t="s">
        <v>100</v>
      </c>
      <c r="T82" s="25"/>
      <c r="U82" s="7">
        <v>1</v>
      </c>
      <c r="V82" s="3">
        <f t="shared" si="24"/>
        <v>34</v>
      </c>
      <c r="W82" s="8">
        <f t="shared" si="21"/>
        <v>2.9411764705882353E-2</v>
      </c>
    </row>
    <row r="83" spans="1:23" ht="27" customHeight="1" x14ac:dyDescent="0.2">
      <c r="A83" s="56"/>
      <c r="B83" s="57"/>
      <c r="C83" s="57"/>
      <c r="D83" s="57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6"/>
      <c r="V83" s="56"/>
      <c r="W83" s="56"/>
    </row>
    <row r="84" spans="1:23" s="2" customFormat="1" ht="81.75" customHeight="1" x14ac:dyDescent="0.2">
      <c r="A84" s="132" t="s">
        <v>24</v>
      </c>
      <c r="B84" s="132"/>
      <c r="C84" s="132"/>
      <c r="D84" s="132"/>
      <c r="E84" s="107" t="s">
        <v>105</v>
      </c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U84" s="109" t="s">
        <v>11</v>
      </c>
      <c r="V84" s="130" t="s">
        <v>13</v>
      </c>
      <c r="W84" s="131" t="s">
        <v>12</v>
      </c>
    </row>
    <row r="85" spans="1:23" s="2" customFormat="1" ht="21.75" customHeight="1" x14ac:dyDescent="0.2">
      <c r="A85" s="108" t="s">
        <v>0</v>
      </c>
      <c r="B85" s="108"/>
      <c r="C85" s="108"/>
      <c r="D85" s="21" t="s">
        <v>9</v>
      </c>
      <c r="E85" s="108" t="s">
        <v>1</v>
      </c>
      <c r="F85" s="108"/>
      <c r="G85" s="108"/>
      <c r="H85" s="108"/>
      <c r="I85" s="108" t="s">
        <v>2</v>
      </c>
      <c r="J85" s="108"/>
      <c r="K85" s="108"/>
      <c r="L85" s="108"/>
      <c r="M85" s="108" t="s">
        <v>3</v>
      </c>
      <c r="N85" s="108"/>
      <c r="O85" s="108"/>
      <c r="P85" s="108"/>
      <c r="Q85" s="108" t="s">
        <v>4</v>
      </c>
      <c r="R85" s="108"/>
      <c r="S85" s="108"/>
      <c r="T85" s="108"/>
      <c r="U85" s="109"/>
      <c r="V85" s="130"/>
      <c r="W85" s="131"/>
    </row>
    <row r="86" spans="1:23" s="6" customFormat="1" ht="11.25" customHeight="1" x14ac:dyDescent="0.2">
      <c r="A86" s="108"/>
      <c r="B86" s="108"/>
      <c r="C86" s="108"/>
      <c r="D86" s="21" t="s">
        <v>10</v>
      </c>
      <c r="E86" s="5">
        <v>1</v>
      </c>
      <c r="F86" s="5">
        <v>2</v>
      </c>
      <c r="G86" s="5">
        <v>3</v>
      </c>
      <c r="H86" s="5">
        <v>4</v>
      </c>
      <c r="I86" s="5">
        <v>5</v>
      </c>
      <c r="J86" s="5">
        <v>6</v>
      </c>
      <c r="K86" s="5">
        <v>7</v>
      </c>
      <c r="L86" s="5">
        <v>8</v>
      </c>
      <c r="M86" s="5">
        <v>9</v>
      </c>
      <c r="N86" s="5">
        <v>10</v>
      </c>
      <c r="O86" s="5">
        <v>11</v>
      </c>
      <c r="P86" s="5">
        <v>12</v>
      </c>
      <c r="Q86" s="5">
        <v>13</v>
      </c>
      <c r="R86" s="5">
        <v>14</v>
      </c>
      <c r="S86" s="5">
        <v>15</v>
      </c>
      <c r="T86" s="5">
        <v>16</v>
      </c>
      <c r="U86" s="109"/>
      <c r="V86" s="130"/>
      <c r="W86" s="131"/>
    </row>
    <row r="87" spans="1:23" ht="12.75" customHeight="1" x14ac:dyDescent="0.2">
      <c r="A87" s="125" t="s">
        <v>16</v>
      </c>
      <c r="B87" s="126" t="s">
        <v>6</v>
      </c>
      <c r="C87" s="45" t="s">
        <v>70</v>
      </c>
      <c r="D87" s="46"/>
      <c r="E87" s="25"/>
      <c r="F87" s="25"/>
      <c r="G87" s="25"/>
      <c r="H87" s="90" t="s">
        <v>100</v>
      </c>
      <c r="I87" s="25"/>
      <c r="J87" s="25"/>
      <c r="K87" s="25"/>
      <c r="L87" s="90" t="s">
        <v>100</v>
      </c>
      <c r="M87" s="25"/>
      <c r="N87" s="90" t="s">
        <v>100</v>
      </c>
      <c r="O87" s="25"/>
      <c r="P87" s="25"/>
      <c r="Q87" s="25"/>
      <c r="R87" s="25"/>
      <c r="S87" s="90" t="s">
        <v>100</v>
      </c>
      <c r="T87" s="25"/>
      <c r="U87" s="7">
        <v>4</v>
      </c>
      <c r="V87" s="3">
        <f>34*4</f>
        <v>136</v>
      </c>
      <c r="W87" s="8">
        <f t="shared" ref="W87:W107" si="25">U87/V87</f>
        <v>2.9411764705882353E-2</v>
      </c>
    </row>
    <row r="88" spans="1:23" x14ac:dyDescent="0.2">
      <c r="A88" s="125"/>
      <c r="B88" s="127"/>
      <c r="C88" s="45" t="s">
        <v>71</v>
      </c>
      <c r="D88" s="46"/>
      <c r="E88" s="25"/>
      <c r="F88" s="25"/>
      <c r="G88" s="25"/>
      <c r="H88" s="90" t="s">
        <v>100</v>
      </c>
      <c r="I88" s="25"/>
      <c r="J88" s="25"/>
      <c r="K88" s="25"/>
      <c r="L88" s="90" t="s">
        <v>100</v>
      </c>
      <c r="M88" s="25"/>
      <c r="N88" s="90" t="s">
        <v>100</v>
      </c>
      <c r="O88" s="25"/>
      <c r="P88" s="25"/>
      <c r="Q88" s="25"/>
      <c r="R88" s="25"/>
      <c r="S88" s="90" t="s">
        <v>100</v>
      </c>
      <c r="T88" s="25"/>
      <c r="U88" s="7">
        <v>4</v>
      </c>
      <c r="V88" s="3">
        <f t="shared" ref="V88:V89" si="26">34*4</f>
        <v>136</v>
      </c>
      <c r="W88" s="8">
        <f t="shared" si="25"/>
        <v>2.9411764705882353E-2</v>
      </c>
    </row>
    <row r="89" spans="1:23" ht="12.75" customHeight="1" x14ac:dyDescent="0.2">
      <c r="A89" s="125"/>
      <c r="B89" s="128"/>
      <c r="C89" s="45" t="s">
        <v>72</v>
      </c>
      <c r="D89" s="46"/>
      <c r="E89" s="25"/>
      <c r="F89" s="25"/>
      <c r="G89" s="25"/>
      <c r="H89" s="90" t="s">
        <v>100</v>
      </c>
      <c r="I89" s="25"/>
      <c r="J89" s="25"/>
      <c r="K89" s="25"/>
      <c r="L89" s="90" t="s">
        <v>100</v>
      </c>
      <c r="M89" s="25"/>
      <c r="N89" s="90" t="s">
        <v>100</v>
      </c>
      <c r="O89" s="25"/>
      <c r="P89" s="25"/>
      <c r="Q89" s="25"/>
      <c r="R89" s="25"/>
      <c r="S89" s="90" t="s">
        <v>100</v>
      </c>
      <c r="T89" s="25"/>
      <c r="U89" s="7">
        <v>4</v>
      </c>
      <c r="V89" s="3">
        <f t="shared" si="26"/>
        <v>136</v>
      </c>
      <c r="W89" s="8">
        <f t="shared" si="25"/>
        <v>2.9411764705882353E-2</v>
      </c>
    </row>
    <row r="90" spans="1:23" x14ac:dyDescent="0.2">
      <c r="A90" s="125"/>
      <c r="B90" s="126" t="s">
        <v>64</v>
      </c>
      <c r="C90" s="45" t="s">
        <v>70</v>
      </c>
      <c r="D90" s="46"/>
      <c r="E90" s="90" t="s">
        <v>100</v>
      </c>
      <c r="F90" s="25"/>
      <c r="G90" s="25"/>
      <c r="H90" s="25"/>
      <c r="I90" s="90" t="s">
        <v>100</v>
      </c>
      <c r="J90" s="25"/>
      <c r="K90" s="25"/>
      <c r="L90" s="25"/>
      <c r="M90" s="25"/>
      <c r="N90" s="90" t="s">
        <v>100</v>
      </c>
      <c r="O90" s="25"/>
      <c r="P90" s="25"/>
      <c r="Q90" s="25"/>
      <c r="R90" s="90" t="s">
        <v>100</v>
      </c>
      <c r="S90" s="25"/>
      <c r="T90" s="25"/>
      <c r="U90" s="7">
        <v>4</v>
      </c>
      <c r="V90" s="3">
        <f t="shared" ref="V90:V92" si="27">34*3</f>
        <v>102</v>
      </c>
      <c r="W90" s="8">
        <f t="shared" si="25"/>
        <v>3.9215686274509803E-2</v>
      </c>
    </row>
    <row r="91" spans="1:23" ht="12.75" customHeight="1" x14ac:dyDescent="0.2">
      <c r="A91" s="125"/>
      <c r="B91" s="127"/>
      <c r="C91" s="45" t="s">
        <v>71</v>
      </c>
      <c r="D91" s="46"/>
      <c r="E91" s="90" t="s">
        <v>100</v>
      </c>
      <c r="F91" s="25"/>
      <c r="G91" s="25"/>
      <c r="H91" s="25"/>
      <c r="I91" s="90" t="s">
        <v>100</v>
      </c>
      <c r="J91" s="25"/>
      <c r="K91" s="25"/>
      <c r="L91" s="25"/>
      <c r="M91" s="25"/>
      <c r="N91" s="90" t="s">
        <v>100</v>
      </c>
      <c r="O91" s="25"/>
      <c r="P91" s="25"/>
      <c r="Q91" s="25"/>
      <c r="R91" s="90" t="s">
        <v>100</v>
      </c>
      <c r="S91" s="25"/>
      <c r="T91" s="25"/>
      <c r="U91" s="7">
        <v>4</v>
      </c>
      <c r="V91" s="3">
        <f t="shared" si="27"/>
        <v>102</v>
      </c>
      <c r="W91" s="8">
        <f t="shared" si="25"/>
        <v>3.9215686274509803E-2</v>
      </c>
    </row>
    <row r="92" spans="1:23" ht="12.75" customHeight="1" x14ac:dyDescent="0.2">
      <c r="A92" s="125"/>
      <c r="B92" s="128"/>
      <c r="C92" s="45" t="s">
        <v>72</v>
      </c>
      <c r="D92" s="46"/>
      <c r="E92" s="90" t="s">
        <v>100</v>
      </c>
      <c r="F92" s="25"/>
      <c r="G92" s="25"/>
      <c r="H92" s="25"/>
      <c r="I92" s="90" t="s">
        <v>100</v>
      </c>
      <c r="J92" s="25"/>
      <c r="K92" s="25"/>
      <c r="L92" s="25"/>
      <c r="M92" s="25"/>
      <c r="N92" s="90" t="s">
        <v>100</v>
      </c>
      <c r="O92" s="25"/>
      <c r="P92" s="25"/>
      <c r="Q92" s="25"/>
      <c r="R92" s="90" t="s">
        <v>100</v>
      </c>
      <c r="S92" s="25"/>
      <c r="T92" s="25"/>
      <c r="U92" s="7">
        <v>4</v>
      </c>
      <c r="V92" s="3">
        <f t="shared" si="27"/>
        <v>102</v>
      </c>
      <c r="W92" s="8">
        <f t="shared" si="25"/>
        <v>3.9215686274509803E-2</v>
      </c>
    </row>
    <row r="93" spans="1:23" ht="12.75" customHeight="1" x14ac:dyDescent="0.2">
      <c r="A93" s="125"/>
      <c r="B93" s="126" t="s">
        <v>65</v>
      </c>
      <c r="C93" s="45" t="s">
        <v>70</v>
      </c>
      <c r="D93" s="44"/>
      <c r="E93" s="25"/>
      <c r="F93" s="3"/>
      <c r="G93" s="90" t="s">
        <v>100</v>
      </c>
      <c r="H93" s="25"/>
      <c r="I93" s="25"/>
      <c r="J93" s="25"/>
      <c r="K93" s="25"/>
      <c r="L93" s="25"/>
      <c r="M93" s="25"/>
      <c r="N93" s="25"/>
      <c r="O93" s="90" t="s">
        <v>100</v>
      </c>
      <c r="P93" s="25"/>
      <c r="Q93" s="25"/>
      <c r="R93" s="25"/>
      <c r="S93" s="90" t="s">
        <v>100</v>
      </c>
      <c r="T93" s="25"/>
      <c r="U93" s="7">
        <v>3</v>
      </c>
      <c r="V93" s="3">
        <f>34*2</f>
        <v>68</v>
      </c>
      <c r="W93" s="8">
        <f t="shared" si="25"/>
        <v>4.4117647058823532E-2</v>
      </c>
    </row>
    <row r="94" spans="1:23" x14ac:dyDescent="0.2">
      <c r="A94" s="125"/>
      <c r="B94" s="127"/>
      <c r="C94" s="45" t="s">
        <v>71</v>
      </c>
      <c r="D94" s="46"/>
      <c r="E94" s="25"/>
      <c r="F94" s="3"/>
      <c r="G94" s="90" t="s">
        <v>100</v>
      </c>
      <c r="H94" s="25"/>
      <c r="I94" s="25"/>
      <c r="J94" s="25"/>
      <c r="K94" s="25"/>
      <c r="L94" s="25"/>
      <c r="M94" s="25"/>
      <c r="N94" s="25"/>
      <c r="O94" s="90" t="s">
        <v>100</v>
      </c>
      <c r="P94" s="25"/>
      <c r="Q94" s="25"/>
      <c r="R94" s="25"/>
      <c r="S94" s="90" t="s">
        <v>100</v>
      </c>
      <c r="T94" s="25"/>
      <c r="U94" s="7">
        <v>3</v>
      </c>
      <c r="V94" s="3">
        <f t="shared" ref="V94:V95" si="28">34*2</f>
        <v>68</v>
      </c>
      <c r="W94" s="8">
        <f t="shared" si="25"/>
        <v>4.4117647058823532E-2</v>
      </c>
    </row>
    <row r="95" spans="1:23" x14ac:dyDescent="0.2">
      <c r="A95" s="125"/>
      <c r="B95" s="128"/>
      <c r="C95" s="45" t="s">
        <v>72</v>
      </c>
      <c r="D95" s="44"/>
      <c r="E95" s="25"/>
      <c r="F95" s="3"/>
      <c r="G95" s="90" t="s">
        <v>100</v>
      </c>
      <c r="H95" s="25"/>
      <c r="I95" s="25"/>
      <c r="J95" s="25"/>
      <c r="K95" s="25"/>
      <c r="L95" s="25"/>
      <c r="M95" s="25"/>
      <c r="N95" s="25"/>
      <c r="O95" s="90" t="s">
        <v>100</v>
      </c>
      <c r="P95" s="25"/>
      <c r="Q95" s="25"/>
      <c r="R95" s="25"/>
      <c r="S95" s="90" t="s">
        <v>100</v>
      </c>
      <c r="T95" s="25"/>
      <c r="U95" s="7">
        <v>3</v>
      </c>
      <c r="V95" s="3">
        <f t="shared" si="28"/>
        <v>68</v>
      </c>
      <c r="W95" s="8">
        <f t="shared" si="25"/>
        <v>4.4117647058823532E-2</v>
      </c>
    </row>
    <row r="96" spans="1:23" ht="13.5" customHeight="1" x14ac:dyDescent="0.2">
      <c r="A96" s="125"/>
      <c r="B96" s="126" t="s">
        <v>66</v>
      </c>
      <c r="C96" s="45" t="s">
        <v>70</v>
      </c>
      <c r="D96" s="44"/>
      <c r="E96" s="25"/>
      <c r="F96" s="90" t="s">
        <v>100</v>
      </c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90" t="s">
        <v>100</v>
      </c>
      <c r="S96" s="25"/>
      <c r="T96" s="25"/>
      <c r="U96" s="7">
        <v>2</v>
      </c>
      <c r="V96" s="3">
        <f>34*1</f>
        <v>34</v>
      </c>
      <c r="W96" s="8">
        <f t="shared" si="25"/>
        <v>5.8823529411764705E-2</v>
      </c>
    </row>
    <row r="97" spans="1:23" ht="12.75" customHeight="1" x14ac:dyDescent="0.2">
      <c r="A97" s="125"/>
      <c r="B97" s="127"/>
      <c r="C97" s="45" t="s">
        <v>71</v>
      </c>
      <c r="D97" s="46"/>
      <c r="E97" s="25"/>
      <c r="F97" s="90" t="s">
        <v>100</v>
      </c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90" t="s">
        <v>100</v>
      </c>
      <c r="S97" s="25"/>
      <c r="T97" s="38"/>
      <c r="U97" s="7">
        <v>2</v>
      </c>
      <c r="V97" s="3">
        <f t="shared" ref="V97:V101" si="29">34*1</f>
        <v>34</v>
      </c>
      <c r="W97" s="8">
        <f t="shared" si="25"/>
        <v>5.8823529411764705E-2</v>
      </c>
    </row>
    <row r="98" spans="1:23" ht="12.75" customHeight="1" x14ac:dyDescent="0.2">
      <c r="A98" s="125"/>
      <c r="B98" s="128"/>
      <c r="C98" s="45" t="s">
        <v>72</v>
      </c>
      <c r="D98" s="44"/>
      <c r="E98" s="25"/>
      <c r="F98" s="90" t="s">
        <v>100</v>
      </c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90" t="s">
        <v>100</v>
      </c>
      <c r="S98" s="38"/>
      <c r="T98" s="25"/>
      <c r="U98" s="7">
        <v>2</v>
      </c>
      <c r="V98" s="3">
        <f t="shared" si="29"/>
        <v>34</v>
      </c>
      <c r="W98" s="8">
        <f t="shared" si="25"/>
        <v>5.8823529411764705E-2</v>
      </c>
    </row>
    <row r="99" spans="1:23" ht="12.75" customHeight="1" x14ac:dyDescent="0.2">
      <c r="A99" s="125"/>
      <c r="B99" s="126" t="s">
        <v>26</v>
      </c>
      <c r="C99" s="45" t="s">
        <v>70</v>
      </c>
      <c r="D99" s="46"/>
      <c r="E99" s="25"/>
      <c r="F99" s="25"/>
      <c r="G99" s="90" t="s">
        <v>100</v>
      </c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7">
        <v>1</v>
      </c>
      <c r="V99" s="3">
        <f t="shared" si="29"/>
        <v>34</v>
      </c>
      <c r="W99" s="8">
        <f t="shared" si="25"/>
        <v>2.9411764705882353E-2</v>
      </c>
    </row>
    <row r="100" spans="1:23" ht="12.75" customHeight="1" x14ac:dyDescent="0.2">
      <c r="A100" s="125"/>
      <c r="B100" s="127"/>
      <c r="C100" s="45" t="s">
        <v>71</v>
      </c>
      <c r="D100" s="46"/>
      <c r="E100" s="25"/>
      <c r="F100" s="25"/>
      <c r="G100" s="90" t="s">
        <v>100</v>
      </c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7">
        <v>1</v>
      </c>
      <c r="V100" s="3">
        <f t="shared" si="29"/>
        <v>34</v>
      </c>
      <c r="W100" s="8">
        <f t="shared" si="25"/>
        <v>2.9411764705882353E-2</v>
      </c>
    </row>
    <row r="101" spans="1:23" ht="12.75" customHeight="1" x14ac:dyDescent="0.2">
      <c r="A101" s="125"/>
      <c r="B101" s="127"/>
      <c r="C101" s="45" t="s">
        <v>72</v>
      </c>
      <c r="D101" s="44"/>
      <c r="E101" s="25"/>
      <c r="F101" s="25"/>
      <c r="G101" s="90" t="s">
        <v>100</v>
      </c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7">
        <v>1</v>
      </c>
      <c r="V101" s="3">
        <f t="shared" si="29"/>
        <v>34</v>
      </c>
      <c r="W101" s="8">
        <f t="shared" si="25"/>
        <v>2.9411764705882353E-2</v>
      </c>
    </row>
    <row r="102" spans="1:23" ht="12.75" customHeight="1" x14ac:dyDescent="0.2">
      <c r="A102" s="125"/>
      <c r="B102" s="126" t="s">
        <v>25</v>
      </c>
      <c r="C102" s="45" t="s">
        <v>70</v>
      </c>
      <c r="D102" s="46"/>
      <c r="E102" s="25"/>
      <c r="F102" s="90" t="s">
        <v>100</v>
      </c>
      <c r="G102" s="25"/>
      <c r="H102" s="25"/>
      <c r="I102" s="25"/>
      <c r="J102" s="25"/>
      <c r="K102" s="90" t="s">
        <v>100</v>
      </c>
      <c r="L102" s="25"/>
      <c r="M102" s="25"/>
      <c r="N102" s="25"/>
      <c r="O102" s="25"/>
      <c r="P102" s="25"/>
      <c r="Q102" s="90" t="s">
        <v>100</v>
      </c>
      <c r="R102" s="25"/>
      <c r="S102" s="25"/>
      <c r="T102" s="25"/>
      <c r="U102" s="7">
        <v>3</v>
      </c>
      <c r="V102" s="3">
        <f t="shared" ref="V102:V104" si="30">34*2</f>
        <v>68</v>
      </c>
      <c r="W102" s="8">
        <f t="shared" si="25"/>
        <v>4.4117647058823532E-2</v>
      </c>
    </row>
    <row r="103" spans="1:23" ht="12.75" customHeight="1" x14ac:dyDescent="0.2">
      <c r="A103" s="125"/>
      <c r="B103" s="127"/>
      <c r="C103" s="45" t="s">
        <v>71</v>
      </c>
      <c r="D103" s="46"/>
      <c r="E103" s="25"/>
      <c r="F103" s="90" t="s">
        <v>100</v>
      </c>
      <c r="G103" s="25"/>
      <c r="H103" s="25"/>
      <c r="I103" s="25"/>
      <c r="J103" s="25"/>
      <c r="K103" s="90" t="s">
        <v>100</v>
      </c>
      <c r="L103" s="25"/>
      <c r="M103" s="25"/>
      <c r="N103" s="25"/>
      <c r="O103" s="25"/>
      <c r="P103" s="25"/>
      <c r="Q103" s="90" t="s">
        <v>100</v>
      </c>
      <c r="R103" s="25"/>
      <c r="S103" s="25"/>
      <c r="T103" s="25"/>
      <c r="U103" s="7">
        <v>3</v>
      </c>
      <c r="V103" s="3">
        <f t="shared" si="30"/>
        <v>68</v>
      </c>
      <c r="W103" s="8">
        <f t="shared" si="25"/>
        <v>4.4117647058823532E-2</v>
      </c>
    </row>
    <row r="104" spans="1:23" ht="12.75" customHeight="1" x14ac:dyDescent="0.2">
      <c r="A104" s="125"/>
      <c r="B104" s="128"/>
      <c r="C104" s="45" t="s">
        <v>72</v>
      </c>
      <c r="D104" s="44"/>
      <c r="E104" s="25"/>
      <c r="F104" s="90" t="s">
        <v>100</v>
      </c>
      <c r="G104" s="25"/>
      <c r="H104" s="25"/>
      <c r="I104" s="25"/>
      <c r="J104" s="25"/>
      <c r="K104" s="90" t="s">
        <v>100</v>
      </c>
      <c r="L104" s="25"/>
      <c r="M104" s="25"/>
      <c r="N104" s="25"/>
      <c r="O104" s="25"/>
      <c r="P104" s="25"/>
      <c r="Q104" s="90" t="s">
        <v>100</v>
      </c>
      <c r="R104" s="25"/>
      <c r="S104" s="25"/>
      <c r="T104" s="25"/>
      <c r="U104" s="7">
        <v>3</v>
      </c>
      <c r="V104" s="3">
        <f t="shared" si="30"/>
        <v>68</v>
      </c>
      <c r="W104" s="8">
        <f t="shared" si="25"/>
        <v>4.4117647058823532E-2</v>
      </c>
    </row>
    <row r="105" spans="1:23" ht="12.75" customHeight="1" x14ac:dyDescent="0.2">
      <c r="A105" s="125"/>
      <c r="B105" s="126" t="s">
        <v>20</v>
      </c>
      <c r="C105" s="45" t="s">
        <v>70</v>
      </c>
      <c r="D105" s="44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90" t="s">
        <v>100</v>
      </c>
      <c r="S105" s="25"/>
      <c r="T105" s="25"/>
      <c r="U105" s="7">
        <v>1</v>
      </c>
      <c r="V105" s="3">
        <f>34*1</f>
        <v>34</v>
      </c>
      <c r="W105" s="8">
        <f t="shared" si="25"/>
        <v>2.9411764705882353E-2</v>
      </c>
    </row>
    <row r="106" spans="1:23" ht="12.75" customHeight="1" x14ac:dyDescent="0.2">
      <c r="A106" s="125"/>
      <c r="B106" s="127"/>
      <c r="C106" s="45" t="s">
        <v>71</v>
      </c>
      <c r="D106" s="44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90" t="s">
        <v>100</v>
      </c>
      <c r="S106" s="25"/>
      <c r="T106" s="25"/>
      <c r="U106" s="7">
        <v>1</v>
      </c>
      <c r="V106" s="3">
        <f t="shared" ref="V106:V107" si="31">34*1</f>
        <v>34</v>
      </c>
      <c r="W106" s="8">
        <f t="shared" si="25"/>
        <v>2.9411764705882353E-2</v>
      </c>
    </row>
    <row r="107" spans="1:23" ht="12.75" customHeight="1" x14ac:dyDescent="0.2">
      <c r="A107" s="125"/>
      <c r="B107" s="128"/>
      <c r="C107" s="45" t="s">
        <v>72</v>
      </c>
      <c r="D107" s="44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90" t="s">
        <v>100</v>
      </c>
      <c r="S107" s="25"/>
      <c r="T107" s="25"/>
      <c r="U107" s="7">
        <v>1</v>
      </c>
      <c r="V107" s="3">
        <f t="shared" si="31"/>
        <v>34</v>
      </c>
      <c r="W107" s="8">
        <f t="shared" si="25"/>
        <v>2.9411764705882353E-2</v>
      </c>
    </row>
    <row r="108" spans="1:23" ht="27" customHeight="1" x14ac:dyDescent="0.2">
      <c r="A108" s="56"/>
      <c r="B108" s="57"/>
      <c r="C108" s="57"/>
      <c r="D108" s="57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6"/>
      <c r="V108" s="56"/>
      <c r="W108" s="56"/>
    </row>
    <row r="109" spans="1:23" s="2" customFormat="1" ht="81.75" customHeight="1" x14ac:dyDescent="0.2">
      <c r="A109" s="132" t="s">
        <v>27</v>
      </c>
      <c r="B109" s="132"/>
      <c r="C109" s="132"/>
      <c r="D109" s="132"/>
      <c r="E109" s="107" t="s">
        <v>105</v>
      </c>
      <c r="F109" s="107"/>
      <c r="G109" s="107"/>
      <c r="H109" s="107"/>
      <c r="I109" s="107"/>
      <c r="J109" s="107"/>
      <c r="K109" s="107"/>
      <c r="L109" s="107"/>
      <c r="M109" s="107"/>
      <c r="N109" s="107"/>
      <c r="O109" s="107"/>
      <c r="P109" s="107"/>
      <c r="Q109" s="107"/>
      <c r="R109" s="107"/>
      <c r="S109" s="107"/>
      <c r="T109" s="107"/>
      <c r="U109" s="109" t="s">
        <v>11</v>
      </c>
      <c r="V109" s="130" t="s">
        <v>13</v>
      </c>
      <c r="W109" s="131" t="s">
        <v>12</v>
      </c>
    </row>
    <row r="110" spans="1:23" s="2" customFormat="1" ht="21.75" customHeight="1" x14ac:dyDescent="0.2">
      <c r="A110" s="108" t="s">
        <v>0</v>
      </c>
      <c r="B110" s="108"/>
      <c r="C110" s="108"/>
      <c r="D110" s="21" t="s">
        <v>9</v>
      </c>
      <c r="E110" s="108" t="s">
        <v>1</v>
      </c>
      <c r="F110" s="108"/>
      <c r="G110" s="108"/>
      <c r="H110" s="108"/>
      <c r="I110" s="108" t="s">
        <v>2</v>
      </c>
      <c r="J110" s="108"/>
      <c r="K110" s="108"/>
      <c r="L110" s="108"/>
      <c r="M110" s="108" t="s">
        <v>3</v>
      </c>
      <c r="N110" s="108"/>
      <c r="O110" s="108"/>
      <c r="P110" s="108"/>
      <c r="Q110" s="108" t="s">
        <v>4</v>
      </c>
      <c r="R110" s="108"/>
      <c r="S110" s="108"/>
      <c r="T110" s="108"/>
      <c r="U110" s="109"/>
      <c r="V110" s="130"/>
      <c r="W110" s="131"/>
    </row>
    <row r="111" spans="1:23" s="6" customFormat="1" ht="11.25" customHeight="1" x14ac:dyDescent="0.2">
      <c r="A111" s="108"/>
      <c r="B111" s="108"/>
      <c r="C111" s="108"/>
      <c r="D111" s="21" t="s">
        <v>10</v>
      </c>
      <c r="E111" s="5">
        <v>1</v>
      </c>
      <c r="F111" s="5">
        <v>2</v>
      </c>
      <c r="G111" s="5">
        <v>3</v>
      </c>
      <c r="H111" s="5">
        <v>4</v>
      </c>
      <c r="I111" s="5">
        <v>5</v>
      </c>
      <c r="J111" s="5">
        <v>6</v>
      </c>
      <c r="K111" s="5">
        <v>7</v>
      </c>
      <c r="L111" s="5">
        <v>8</v>
      </c>
      <c r="M111" s="5">
        <v>9</v>
      </c>
      <c r="N111" s="5">
        <v>10</v>
      </c>
      <c r="O111" s="5">
        <v>11</v>
      </c>
      <c r="P111" s="5">
        <v>12</v>
      </c>
      <c r="Q111" s="5">
        <v>13</v>
      </c>
      <c r="R111" s="5">
        <v>14</v>
      </c>
      <c r="S111" s="5">
        <v>15</v>
      </c>
      <c r="T111" s="5">
        <v>16</v>
      </c>
      <c r="U111" s="109"/>
      <c r="V111" s="130"/>
      <c r="W111" s="131"/>
    </row>
    <row r="112" spans="1:23" ht="12.75" customHeight="1" x14ac:dyDescent="0.2">
      <c r="A112" s="125" t="s">
        <v>16</v>
      </c>
      <c r="B112" s="126" t="s">
        <v>6</v>
      </c>
      <c r="C112" s="45" t="s">
        <v>73</v>
      </c>
      <c r="D112" s="46"/>
      <c r="E112" s="25"/>
      <c r="F112" s="25"/>
      <c r="G112" s="25"/>
      <c r="H112" s="25"/>
      <c r="I112" s="90" t="s">
        <v>100</v>
      </c>
      <c r="J112" s="25"/>
      <c r="K112" s="25"/>
      <c r="L112" s="25"/>
      <c r="M112" s="90" t="s">
        <v>100</v>
      </c>
      <c r="N112" s="25"/>
      <c r="O112" s="25"/>
      <c r="P112" s="90" t="s">
        <v>100</v>
      </c>
      <c r="Q112" s="25"/>
      <c r="R112" s="25"/>
      <c r="S112" s="25"/>
      <c r="T112" s="90" t="s">
        <v>100</v>
      </c>
      <c r="U112" s="7">
        <v>4</v>
      </c>
      <c r="V112" s="3">
        <f>34*3</f>
        <v>102</v>
      </c>
      <c r="W112" s="8">
        <f t="shared" ref="W112:W132" si="32">U112/V112</f>
        <v>3.9215686274509803E-2</v>
      </c>
    </row>
    <row r="113" spans="1:23" x14ac:dyDescent="0.2">
      <c r="A113" s="125"/>
      <c r="B113" s="127"/>
      <c r="C113" s="45" t="s">
        <v>74</v>
      </c>
      <c r="D113" s="46"/>
      <c r="E113" s="25"/>
      <c r="F113" s="25"/>
      <c r="G113" s="25"/>
      <c r="H113" s="25"/>
      <c r="I113" s="90" t="s">
        <v>100</v>
      </c>
      <c r="J113" s="25"/>
      <c r="K113" s="25"/>
      <c r="L113" s="25"/>
      <c r="M113" s="90" t="s">
        <v>100</v>
      </c>
      <c r="N113" s="25"/>
      <c r="O113" s="25"/>
      <c r="P113" s="90" t="s">
        <v>100</v>
      </c>
      <c r="Q113" s="25"/>
      <c r="R113" s="25"/>
      <c r="S113" s="25"/>
      <c r="T113" s="90" t="s">
        <v>100</v>
      </c>
      <c r="U113" s="7">
        <v>4</v>
      </c>
      <c r="V113" s="3">
        <f t="shared" ref="V113:V114" si="33">34*3</f>
        <v>102</v>
      </c>
      <c r="W113" s="8">
        <f t="shared" si="32"/>
        <v>3.9215686274509803E-2</v>
      </c>
    </row>
    <row r="114" spans="1:23" x14ac:dyDescent="0.2">
      <c r="A114" s="125"/>
      <c r="B114" s="99"/>
      <c r="C114" s="96" t="s">
        <v>107</v>
      </c>
      <c r="D114" s="46"/>
      <c r="E114" s="25"/>
      <c r="F114" s="25"/>
      <c r="G114" s="25"/>
      <c r="H114" s="25"/>
      <c r="I114" s="90" t="s">
        <v>100</v>
      </c>
      <c r="J114" s="25"/>
      <c r="K114" s="25"/>
      <c r="L114" s="25"/>
      <c r="M114" s="90" t="s">
        <v>100</v>
      </c>
      <c r="N114" s="25"/>
      <c r="O114" s="25"/>
      <c r="P114" s="90" t="s">
        <v>100</v>
      </c>
      <c r="Q114" s="25"/>
      <c r="R114" s="25"/>
      <c r="S114" s="25"/>
      <c r="T114" s="90" t="s">
        <v>100</v>
      </c>
      <c r="U114" s="7">
        <v>4</v>
      </c>
      <c r="V114" s="3">
        <f t="shared" si="33"/>
        <v>102</v>
      </c>
      <c r="W114" s="8">
        <f t="shared" si="32"/>
        <v>3.9215686274509803E-2</v>
      </c>
    </row>
    <row r="115" spans="1:23" ht="12.75" customHeight="1" x14ac:dyDescent="0.2">
      <c r="A115" s="125"/>
      <c r="B115" s="126" t="s">
        <v>64</v>
      </c>
      <c r="C115" s="45" t="s">
        <v>73</v>
      </c>
      <c r="D115" s="65"/>
      <c r="E115" s="25"/>
      <c r="F115" s="25"/>
      <c r="G115" s="90" t="s">
        <v>100</v>
      </c>
      <c r="H115" s="38"/>
      <c r="I115" s="38"/>
      <c r="J115" s="25"/>
      <c r="K115" s="90" t="s">
        <v>100</v>
      </c>
      <c r="L115" s="25"/>
      <c r="M115" s="25"/>
      <c r="N115" s="25"/>
      <c r="O115" s="90" t="s">
        <v>100</v>
      </c>
      <c r="P115" s="25"/>
      <c r="Q115" s="25"/>
      <c r="R115" s="90" t="s">
        <v>100</v>
      </c>
      <c r="S115" s="25"/>
      <c r="T115" s="25"/>
      <c r="U115" s="7">
        <v>4</v>
      </c>
      <c r="V115" s="3">
        <f t="shared" ref="V115:V117" si="34">34*3</f>
        <v>102</v>
      </c>
      <c r="W115" s="8">
        <f t="shared" si="32"/>
        <v>3.9215686274509803E-2</v>
      </c>
    </row>
    <row r="116" spans="1:23" ht="12.75" customHeight="1" x14ac:dyDescent="0.2">
      <c r="A116" s="125"/>
      <c r="B116" s="127"/>
      <c r="C116" s="45" t="s">
        <v>74</v>
      </c>
      <c r="D116" s="46"/>
      <c r="E116" s="25"/>
      <c r="F116" s="25"/>
      <c r="G116" s="90" t="s">
        <v>100</v>
      </c>
      <c r="H116" s="25"/>
      <c r="I116" s="25"/>
      <c r="J116" s="25"/>
      <c r="K116" s="90" t="s">
        <v>100</v>
      </c>
      <c r="L116" s="25"/>
      <c r="M116" s="25"/>
      <c r="N116" s="25"/>
      <c r="O116" s="90" t="s">
        <v>100</v>
      </c>
      <c r="P116" s="25"/>
      <c r="Q116" s="25"/>
      <c r="R116" s="90" t="s">
        <v>100</v>
      </c>
      <c r="S116" s="25"/>
      <c r="T116" s="25"/>
      <c r="U116" s="7">
        <v>4</v>
      </c>
      <c r="V116" s="3">
        <f t="shared" si="34"/>
        <v>102</v>
      </c>
      <c r="W116" s="8">
        <f t="shared" si="32"/>
        <v>3.9215686274509803E-2</v>
      </c>
    </row>
    <row r="117" spans="1:23" ht="12.75" customHeight="1" x14ac:dyDescent="0.2">
      <c r="A117" s="125"/>
      <c r="B117" s="99"/>
      <c r="C117" s="96" t="s">
        <v>107</v>
      </c>
      <c r="D117" s="46"/>
      <c r="E117" s="25"/>
      <c r="F117" s="25"/>
      <c r="G117" s="90" t="s">
        <v>100</v>
      </c>
      <c r="H117" s="25"/>
      <c r="I117" s="25"/>
      <c r="J117" s="25"/>
      <c r="K117" s="90" t="s">
        <v>100</v>
      </c>
      <c r="L117" s="25"/>
      <c r="M117" s="25"/>
      <c r="N117" s="25"/>
      <c r="O117" s="90" t="s">
        <v>100</v>
      </c>
      <c r="P117" s="25"/>
      <c r="Q117" s="25"/>
      <c r="R117" s="90" t="s">
        <v>100</v>
      </c>
      <c r="S117" s="25"/>
      <c r="T117" s="25"/>
      <c r="U117" s="7">
        <v>4</v>
      </c>
      <c r="V117" s="3">
        <f t="shared" si="34"/>
        <v>102</v>
      </c>
      <c r="W117" s="8">
        <f t="shared" si="32"/>
        <v>3.9215686274509803E-2</v>
      </c>
    </row>
    <row r="118" spans="1:23" ht="12.75" customHeight="1" x14ac:dyDescent="0.2">
      <c r="A118" s="125"/>
      <c r="B118" s="126" t="s">
        <v>65</v>
      </c>
      <c r="C118" s="45" t="s">
        <v>73</v>
      </c>
      <c r="D118" s="46"/>
      <c r="E118" s="25"/>
      <c r="F118" s="25"/>
      <c r="G118" s="25"/>
      <c r="H118" s="90" t="s">
        <v>100</v>
      </c>
      <c r="I118" s="25"/>
      <c r="J118" s="25"/>
      <c r="K118" s="25"/>
      <c r="L118" s="25"/>
      <c r="M118" s="90" t="s">
        <v>100</v>
      </c>
      <c r="N118" s="25"/>
      <c r="O118" s="25"/>
      <c r="P118" s="25"/>
      <c r="Q118" s="25"/>
      <c r="R118" s="25"/>
      <c r="S118" s="90" t="s">
        <v>100</v>
      </c>
      <c r="T118" s="25"/>
      <c r="U118" s="7">
        <v>3</v>
      </c>
      <c r="V118" s="3">
        <f t="shared" ref="V118:V120" si="35">34*2</f>
        <v>68</v>
      </c>
      <c r="W118" s="8">
        <f t="shared" si="32"/>
        <v>4.4117647058823532E-2</v>
      </c>
    </row>
    <row r="119" spans="1:23" ht="12.75" customHeight="1" x14ac:dyDescent="0.2">
      <c r="A119" s="125"/>
      <c r="B119" s="127"/>
      <c r="C119" s="45" t="s">
        <v>74</v>
      </c>
      <c r="D119" s="46"/>
      <c r="E119" s="25"/>
      <c r="F119" s="25"/>
      <c r="G119" s="25"/>
      <c r="H119" s="90" t="s">
        <v>100</v>
      </c>
      <c r="I119" s="25"/>
      <c r="J119" s="25"/>
      <c r="K119" s="25"/>
      <c r="L119" s="25"/>
      <c r="M119" s="90" t="s">
        <v>100</v>
      </c>
      <c r="N119" s="25"/>
      <c r="O119" s="25"/>
      <c r="P119" s="25"/>
      <c r="Q119" s="25"/>
      <c r="R119" s="25"/>
      <c r="S119" s="90" t="s">
        <v>100</v>
      </c>
      <c r="T119" s="25"/>
      <c r="U119" s="7">
        <v>3</v>
      </c>
      <c r="V119" s="3">
        <f t="shared" si="35"/>
        <v>68</v>
      </c>
      <c r="W119" s="8">
        <f t="shared" si="32"/>
        <v>4.4117647058823532E-2</v>
      </c>
    </row>
    <row r="120" spans="1:23" ht="12.75" customHeight="1" x14ac:dyDescent="0.2">
      <c r="A120" s="125"/>
      <c r="B120" s="99"/>
      <c r="C120" s="96" t="s">
        <v>107</v>
      </c>
      <c r="D120" s="46"/>
      <c r="E120" s="25"/>
      <c r="F120" s="25"/>
      <c r="G120" s="25"/>
      <c r="H120" s="90" t="s">
        <v>100</v>
      </c>
      <c r="I120" s="25"/>
      <c r="J120" s="25"/>
      <c r="K120" s="25"/>
      <c r="L120" s="25"/>
      <c r="M120" s="90" t="s">
        <v>100</v>
      </c>
      <c r="N120" s="25"/>
      <c r="O120" s="25"/>
      <c r="P120" s="25"/>
      <c r="Q120" s="25"/>
      <c r="R120" s="25"/>
      <c r="S120" s="90" t="s">
        <v>100</v>
      </c>
      <c r="T120" s="25"/>
      <c r="U120" s="7">
        <v>3</v>
      </c>
      <c r="V120" s="3">
        <f t="shared" si="35"/>
        <v>68</v>
      </c>
      <c r="W120" s="8">
        <f t="shared" si="32"/>
        <v>4.4117647058823532E-2</v>
      </c>
    </row>
    <row r="121" spans="1:23" x14ac:dyDescent="0.2">
      <c r="A121" s="125"/>
      <c r="B121" s="126" t="s">
        <v>66</v>
      </c>
      <c r="C121" s="45" t="s">
        <v>73</v>
      </c>
      <c r="D121" s="46"/>
      <c r="E121" s="25"/>
      <c r="F121" s="25"/>
      <c r="G121" s="25"/>
      <c r="H121" s="25"/>
      <c r="I121" s="90" t="s">
        <v>100</v>
      </c>
      <c r="J121" s="25"/>
      <c r="K121" s="25"/>
      <c r="L121" s="25"/>
      <c r="M121" s="25"/>
      <c r="N121" s="25"/>
      <c r="O121" s="90" t="s">
        <v>100</v>
      </c>
      <c r="P121" s="25"/>
      <c r="Q121" s="25"/>
      <c r="R121" s="25"/>
      <c r="S121" s="25"/>
      <c r="T121" s="25"/>
      <c r="U121" s="7">
        <v>2</v>
      </c>
      <c r="V121" s="3">
        <f>34*1</f>
        <v>34</v>
      </c>
      <c r="W121" s="8">
        <f t="shared" si="32"/>
        <v>5.8823529411764705E-2</v>
      </c>
    </row>
    <row r="122" spans="1:23" x14ac:dyDescent="0.2">
      <c r="A122" s="125"/>
      <c r="B122" s="127"/>
      <c r="C122" s="45" t="s">
        <v>74</v>
      </c>
      <c r="D122" s="44"/>
      <c r="E122" s="25"/>
      <c r="F122" s="25"/>
      <c r="G122" s="25"/>
      <c r="H122" s="25"/>
      <c r="I122" s="90" t="s">
        <v>100</v>
      </c>
      <c r="J122" s="25"/>
      <c r="K122" s="25"/>
      <c r="L122" s="25"/>
      <c r="M122" s="25"/>
      <c r="N122" s="25"/>
      <c r="O122" s="90" t="s">
        <v>100</v>
      </c>
      <c r="P122" s="25"/>
      <c r="Q122" s="25"/>
      <c r="R122" s="25"/>
      <c r="S122" s="25"/>
      <c r="T122" s="25"/>
      <c r="U122" s="7">
        <v>2</v>
      </c>
      <c r="V122" s="3">
        <f t="shared" ref="V122:V123" si="36">34*1</f>
        <v>34</v>
      </c>
      <c r="W122" s="8">
        <f t="shared" si="32"/>
        <v>5.8823529411764705E-2</v>
      </c>
    </row>
    <row r="123" spans="1:23" x14ac:dyDescent="0.2">
      <c r="A123" s="125"/>
      <c r="B123" s="99"/>
      <c r="C123" s="96" t="s">
        <v>107</v>
      </c>
      <c r="D123" s="50"/>
      <c r="E123" s="25"/>
      <c r="F123" s="25"/>
      <c r="G123" s="25"/>
      <c r="H123" s="25"/>
      <c r="I123" s="90" t="s">
        <v>100</v>
      </c>
      <c r="J123" s="25"/>
      <c r="K123" s="25"/>
      <c r="L123" s="25"/>
      <c r="M123" s="25"/>
      <c r="N123" s="25"/>
      <c r="O123" s="90" t="s">
        <v>100</v>
      </c>
      <c r="P123" s="25"/>
      <c r="Q123" s="25"/>
      <c r="R123" s="25"/>
      <c r="S123" s="25"/>
      <c r="T123" s="25"/>
      <c r="U123" s="7">
        <v>2</v>
      </c>
      <c r="V123" s="3">
        <f t="shared" si="36"/>
        <v>34</v>
      </c>
      <c r="W123" s="8">
        <f t="shared" si="32"/>
        <v>5.8823529411764705E-2</v>
      </c>
    </row>
    <row r="124" spans="1:23" ht="12.75" customHeight="1" x14ac:dyDescent="0.2">
      <c r="A124" s="125"/>
      <c r="B124" s="126" t="s">
        <v>25</v>
      </c>
      <c r="C124" s="45" t="s">
        <v>73</v>
      </c>
      <c r="D124" s="44"/>
      <c r="E124" s="25"/>
      <c r="F124" s="25"/>
      <c r="G124" s="25"/>
      <c r="H124" s="25"/>
      <c r="I124" s="25"/>
      <c r="J124" s="90" t="s">
        <v>100</v>
      </c>
      <c r="K124" s="25"/>
      <c r="L124" s="25"/>
      <c r="M124" s="25"/>
      <c r="N124" s="25"/>
      <c r="O124" s="25"/>
      <c r="P124" s="25"/>
      <c r="Q124" s="25"/>
      <c r="R124" s="25"/>
      <c r="S124" s="90" t="s">
        <v>100</v>
      </c>
      <c r="T124" s="91"/>
      <c r="U124" s="7">
        <v>2</v>
      </c>
      <c r="V124" s="3">
        <f t="shared" ref="V124:V132" si="37">34*2</f>
        <v>68</v>
      </c>
      <c r="W124" s="8">
        <f t="shared" si="32"/>
        <v>2.9411764705882353E-2</v>
      </c>
    </row>
    <row r="125" spans="1:23" ht="12.75" customHeight="1" x14ac:dyDescent="0.2">
      <c r="A125" s="125"/>
      <c r="B125" s="127"/>
      <c r="C125" s="45" t="s">
        <v>74</v>
      </c>
      <c r="D125" s="44"/>
      <c r="E125" s="25"/>
      <c r="F125" s="25"/>
      <c r="G125" s="25"/>
      <c r="H125" s="25"/>
      <c r="I125" s="25"/>
      <c r="J125" s="90" t="s">
        <v>100</v>
      </c>
      <c r="K125" s="25"/>
      <c r="L125" s="25"/>
      <c r="M125" s="25"/>
      <c r="N125" s="25"/>
      <c r="O125" s="25"/>
      <c r="P125" s="25"/>
      <c r="Q125" s="25"/>
      <c r="R125" s="25"/>
      <c r="S125" s="90" t="s">
        <v>100</v>
      </c>
      <c r="T125" s="91"/>
      <c r="U125" s="7">
        <v>2</v>
      </c>
      <c r="V125" s="3">
        <f t="shared" si="37"/>
        <v>68</v>
      </c>
      <c r="W125" s="8">
        <f t="shared" si="32"/>
        <v>2.9411764705882353E-2</v>
      </c>
    </row>
    <row r="126" spans="1:23" ht="12.75" customHeight="1" x14ac:dyDescent="0.2">
      <c r="A126" s="125"/>
      <c r="B126" s="99"/>
      <c r="C126" s="96" t="s">
        <v>107</v>
      </c>
      <c r="D126" s="50"/>
      <c r="E126" s="25"/>
      <c r="F126" s="25"/>
      <c r="G126" s="25"/>
      <c r="H126" s="25"/>
      <c r="I126" s="25"/>
      <c r="J126" s="90" t="s">
        <v>100</v>
      </c>
      <c r="K126" s="25"/>
      <c r="L126" s="25"/>
      <c r="M126" s="25"/>
      <c r="N126" s="25"/>
      <c r="O126" s="25"/>
      <c r="P126" s="25"/>
      <c r="Q126" s="25"/>
      <c r="R126" s="25"/>
      <c r="S126" s="90" t="s">
        <v>100</v>
      </c>
      <c r="T126" s="91"/>
      <c r="U126" s="7">
        <v>2</v>
      </c>
      <c r="V126" s="3">
        <f t="shared" si="37"/>
        <v>68</v>
      </c>
      <c r="W126" s="8">
        <f t="shared" si="32"/>
        <v>2.9411764705882353E-2</v>
      </c>
    </row>
    <row r="127" spans="1:23" ht="12.75" customHeight="1" x14ac:dyDescent="0.2">
      <c r="A127" s="125"/>
      <c r="B127" s="126" t="s">
        <v>28</v>
      </c>
      <c r="C127" s="45" t="s">
        <v>73</v>
      </c>
      <c r="D127" s="44"/>
      <c r="E127" s="25"/>
      <c r="F127" s="90" t="s">
        <v>100</v>
      </c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90" t="s">
        <v>100</v>
      </c>
      <c r="S127" s="38"/>
      <c r="T127" s="25"/>
      <c r="U127" s="7">
        <v>2</v>
      </c>
      <c r="V127" s="3">
        <f t="shared" si="37"/>
        <v>68</v>
      </c>
      <c r="W127" s="8">
        <f t="shared" si="32"/>
        <v>2.9411764705882353E-2</v>
      </c>
    </row>
    <row r="128" spans="1:23" ht="12.75" customHeight="1" x14ac:dyDescent="0.2">
      <c r="A128" s="125"/>
      <c r="B128" s="127"/>
      <c r="C128" s="45" t="s">
        <v>74</v>
      </c>
      <c r="D128" s="44"/>
      <c r="E128" s="25"/>
      <c r="F128" s="90" t="s">
        <v>100</v>
      </c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90" t="s">
        <v>100</v>
      </c>
      <c r="S128" s="38"/>
      <c r="T128" s="25"/>
      <c r="U128" s="7">
        <v>2</v>
      </c>
      <c r="V128" s="3">
        <f t="shared" si="37"/>
        <v>68</v>
      </c>
      <c r="W128" s="8">
        <f t="shared" si="32"/>
        <v>2.9411764705882353E-2</v>
      </c>
    </row>
    <row r="129" spans="1:23" ht="12.75" customHeight="1" x14ac:dyDescent="0.2">
      <c r="A129" s="125"/>
      <c r="B129" s="128"/>
      <c r="C129" s="96" t="s">
        <v>107</v>
      </c>
      <c r="D129" s="50"/>
      <c r="E129" s="25"/>
      <c r="F129" s="90" t="s">
        <v>100</v>
      </c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90" t="s">
        <v>100</v>
      </c>
      <c r="S129" s="38"/>
      <c r="T129" s="25"/>
      <c r="U129" s="7">
        <v>2</v>
      </c>
      <c r="V129" s="3">
        <f t="shared" si="37"/>
        <v>68</v>
      </c>
      <c r="W129" s="8">
        <f t="shared" si="32"/>
        <v>2.9411764705882353E-2</v>
      </c>
    </row>
    <row r="130" spans="1:23" ht="12.75" customHeight="1" x14ac:dyDescent="0.2">
      <c r="A130" s="125"/>
      <c r="B130" s="108" t="s">
        <v>20</v>
      </c>
      <c r="C130" s="45" t="s">
        <v>73</v>
      </c>
      <c r="D130" s="44"/>
      <c r="E130" s="25"/>
      <c r="F130" s="25"/>
      <c r="G130" s="25"/>
      <c r="H130" s="25"/>
      <c r="I130" s="25"/>
      <c r="J130" s="25"/>
      <c r="K130" s="90" t="s">
        <v>100</v>
      </c>
      <c r="L130" s="25"/>
      <c r="M130" s="25"/>
      <c r="N130" s="25"/>
      <c r="O130" s="25"/>
      <c r="P130" s="25"/>
      <c r="Q130" s="25"/>
      <c r="R130" s="25"/>
      <c r="S130" s="90" t="s">
        <v>100</v>
      </c>
      <c r="T130" s="25"/>
      <c r="U130" s="7">
        <v>2</v>
      </c>
      <c r="V130" s="3">
        <f t="shared" si="37"/>
        <v>68</v>
      </c>
      <c r="W130" s="8">
        <f t="shared" si="32"/>
        <v>2.9411764705882353E-2</v>
      </c>
    </row>
    <row r="131" spans="1:23" ht="12.75" customHeight="1" x14ac:dyDescent="0.2">
      <c r="A131" s="125"/>
      <c r="B131" s="108"/>
      <c r="C131" s="96" t="s">
        <v>74</v>
      </c>
      <c r="D131" s="50"/>
      <c r="E131" s="25"/>
      <c r="F131" s="25"/>
      <c r="G131" s="25"/>
      <c r="H131" s="25"/>
      <c r="I131" s="25"/>
      <c r="J131" s="25"/>
      <c r="K131" s="90" t="s">
        <v>100</v>
      </c>
      <c r="L131" s="25"/>
      <c r="M131" s="25"/>
      <c r="N131" s="25"/>
      <c r="O131" s="25"/>
      <c r="P131" s="25"/>
      <c r="Q131" s="25"/>
      <c r="R131" s="25"/>
      <c r="S131" s="90" t="s">
        <v>100</v>
      </c>
      <c r="T131" s="25"/>
      <c r="U131" s="7">
        <v>2</v>
      </c>
      <c r="V131" s="3">
        <f t="shared" si="37"/>
        <v>68</v>
      </c>
      <c r="W131" s="8">
        <f t="shared" si="32"/>
        <v>2.9411764705882353E-2</v>
      </c>
    </row>
    <row r="132" spans="1:23" ht="12.75" customHeight="1" x14ac:dyDescent="0.2">
      <c r="A132" s="125"/>
      <c r="B132" s="108"/>
      <c r="C132" s="45" t="s">
        <v>107</v>
      </c>
      <c r="D132" s="44"/>
      <c r="E132" s="25"/>
      <c r="F132" s="25"/>
      <c r="G132" s="25"/>
      <c r="H132" s="25"/>
      <c r="I132" s="25"/>
      <c r="J132" s="25"/>
      <c r="K132" s="90" t="s">
        <v>100</v>
      </c>
      <c r="L132" s="25"/>
      <c r="M132" s="25"/>
      <c r="N132" s="25"/>
      <c r="O132" s="25"/>
      <c r="P132" s="25"/>
      <c r="Q132" s="25"/>
      <c r="R132" s="25"/>
      <c r="S132" s="90" t="s">
        <v>100</v>
      </c>
      <c r="T132" s="25"/>
      <c r="U132" s="7">
        <v>2</v>
      </c>
      <c r="V132" s="3">
        <f t="shared" si="37"/>
        <v>68</v>
      </c>
      <c r="W132" s="8">
        <f t="shared" si="32"/>
        <v>2.9411764705882353E-2</v>
      </c>
    </row>
    <row r="133" spans="1:23" ht="27" customHeight="1" x14ac:dyDescent="0.2">
      <c r="A133" s="56"/>
      <c r="B133" s="57"/>
      <c r="C133" s="57"/>
      <c r="D133" s="57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56"/>
      <c r="V133" s="56"/>
      <c r="W133" s="56"/>
    </row>
    <row r="134" spans="1:23" s="2" customFormat="1" ht="81.75" customHeight="1" x14ac:dyDescent="0.2">
      <c r="A134" s="132" t="s">
        <v>29</v>
      </c>
      <c r="B134" s="132"/>
      <c r="C134" s="132"/>
      <c r="D134" s="132"/>
      <c r="E134" s="107" t="s">
        <v>105</v>
      </c>
      <c r="F134" s="107"/>
      <c r="G134" s="107"/>
      <c r="H134" s="107"/>
      <c r="I134" s="107"/>
      <c r="J134" s="107"/>
      <c r="K134" s="107"/>
      <c r="L134" s="107"/>
      <c r="M134" s="107"/>
      <c r="N134" s="107"/>
      <c r="O134" s="107"/>
      <c r="P134" s="107"/>
      <c r="Q134" s="107"/>
      <c r="R134" s="107"/>
      <c r="S134" s="107"/>
      <c r="T134" s="107"/>
      <c r="U134" s="109" t="s">
        <v>11</v>
      </c>
      <c r="V134" s="130" t="s">
        <v>13</v>
      </c>
      <c r="W134" s="131" t="s">
        <v>12</v>
      </c>
    </row>
    <row r="135" spans="1:23" s="2" customFormat="1" ht="21.75" customHeight="1" x14ac:dyDescent="0.2">
      <c r="A135" s="108" t="s">
        <v>0</v>
      </c>
      <c r="B135" s="108"/>
      <c r="C135" s="108"/>
      <c r="D135" s="21" t="s">
        <v>9</v>
      </c>
      <c r="E135" s="108" t="s">
        <v>1</v>
      </c>
      <c r="F135" s="108"/>
      <c r="G135" s="108"/>
      <c r="H135" s="108"/>
      <c r="I135" s="108" t="s">
        <v>2</v>
      </c>
      <c r="J135" s="108"/>
      <c r="K135" s="108"/>
      <c r="L135" s="108"/>
      <c r="M135" s="108" t="s">
        <v>3</v>
      </c>
      <c r="N135" s="108"/>
      <c r="O135" s="108"/>
      <c r="P135" s="108"/>
      <c r="Q135" s="108" t="s">
        <v>4</v>
      </c>
      <c r="R135" s="108"/>
      <c r="S135" s="108"/>
      <c r="T135" s="108"/>
      <c r="U135" s="109"/>
      <c r="V135" s="130"/>
      <c r="W135" s="131"/>
    </row>
    <row r="136" spans="1:23" s="6" customFormat="1" ht="11.25" customHeight="1" x14ac:dyDescent="0.2">
      <c r="A136" s="108"/>
      <c r="B136" s="108"/>
      <c r="C136" s="108"/>
      <c r="D136" s="21" t="s">
        <v>10</v>
      </c>
      <c r="E136" s="5">
        <v>1</v>
      </c>
      <c r="F136" s="5">
        <v>2</v>
      </c>
      <c r="G136" s="5">
        <v>3</v>
      </c>
      <c r="H136" s="5">
        <v>4</v>
      </c>
      <c r="I136" s="5">
        <v>5</v>
      </c>
      <c r="J136" s="5">
        <v>6</v>
      </c>
      <c r="K136" s="5">
        <v>7</v>
      </c>
      <c r="L136" s="5">
        <v>8</v>
      </c>
      <c r="M136" s="5">
        <v>9</v>
      </c>
      <c r="N136" s="5">
        <v>10</v>
      </c>
      <c r="O136" s="5">
        <v>11</v>
      </c>
      <c r="P136" s="5">
        <v>12</v>
      </c>
      <c r="Q136" s="5">
        <v>13</v>
      </c>
      <c r="R136" s="5">
        <v>14</v>
      </c>
      <c r="S136" s="5">
        <v>15</v>
      </c>
      <c r="T136" s="5">
        <v>16</v>
      </c>
      <c r="U136" s="109"/>
      <c r="V136" s="130"/>
      <c r="W136" s="131"/>
    </row>
    <row r="137" spans="1:23" ht="12.75" customHeight="1" x14ac:dyDescent="0.2">
      <c r="A137" s="125" t="s">
        <v>16</v>
      </c>
      <c r="B137" s="126" t="s">
        <v>6</v>
      </c>
      <c r="C137" s="45" t="s">
        <v>75</v>
      </c>
      <c r="D137" s="46"/>
      <c r="E137" s="25"/>
      <c r="F137" s="25"/>
      <c r="G137" s="25"/>
      <c r="H137" s="90" t="s">
        <v>100</v>
      </c>
      <c r="I137" s="25"/>
      <c r="J137" s="25"/>
      <c r="K137" s="90" t="s">
        <v>100</v>
      </c>
      <c r="L137" s="25"/>
      <c r="M137" s="25"/>
      <c r="N137" s="25"/>
      <c r="O137" s="90" t="s">
        <v>100</v>
      </c>
      <c r="P137" s="25"/>
      <c r="Q137" s="25"/>
      <c r="R137" s="25"/>
      <c r="S137" s="90" t="s">
        <v>100</v>
      </c>
      <c r="T137" s="25"/>
      <c r="U137" s="7">
        <v>4</v>
      </c>
      <c r="V137" s="3">
        <f>34*3</f>
        <v>102</v>
      </c>
      <c r="W137" s="8">
        <f t="shared" ref="W137:W150" si="38">U137/V137</f>
        <v>3.9215686274509803E-2</v>
      </c>
    </row>
    <row r="138" spans="1:23" x14ac:dyDescent="0.2">
      <c r="A138" s="125"/>
      <c r="B138" s="127"/>
      <c r="C138" s="45" t="s">
        <v>76</v>
      </c>
      <c r="D138" s="46"/>
      <c r="E138" s="25"/>
      <c r="F138" s="25"/>
      <c r="G138" s="25"/>
      <c r="H138" s="90" t="s">
        <v>100</v>
      </c>
      <c r="I138" s="25"/>
      <c r="J138" s="25"/>
      <c r="K138" s="90" t="s">
        <v>100</v>
      </c>
      <c r="L138" s="25"/>
      <c r="M138" s="25"/>
      <c r="N138" s="25"/>
      <c r="O138" s="90" t="s">
        <v>100</v>
      </c>
      <c r="P138" s="25"/>
      <c r="Q138" s="25"/>
      <c r="R138" s="25"/>
      <c r="S138" s="90" t="s">
        <v>100</v>
      </c>
      <c r="T138" s="25"/>
      <c r="U138" s="7">
        <v>4</v>
      </c>
      <c r="V138" s="3">
        <f t="shared" ref="V138:V140" si="39">34*3</f>
        <v>102</v>
      </c>
      <c r="W138" s="8">
        <f t="shared" si="38"/>
        <v>3.9215686274509803E-2</v>
      </c>
    </row>
    <row r="139" spans="1:23" ht="12.75" customHeight="1" x14ac:dyDescent="0.2">
      <c r="A139" s="125"/>
      <c r="B139" s="126" t="s">
        <v>64</v>
      </c>
      <c r="C139" s="45" t="s">
        <v>75</v>
      </c>
      <c r="D139" s="46"/>
      <c r="E139" s="25"/>
      <c r="F139" s="90" t="s">
        <v>100</v>
      </c>
      <c r="G139" s="3"/>
      <c r="H139" s="38"/>
      <c r="I139" s="38"/>
      <c r="J139" s="90" t="s">
        <v>100</v>
      </c>
      <c r="K139" s="25"/>
      <c r="L139" s="25"/>
      <c r="M139" s="25"/>
      <c r="N139" s="90" t="s">
        <v>100</v>
      </c>
      <c r="O139" s="25"/>
      <c r="P139" s="25"/>
      <c r="Q139" s="25"/>
      <c r="R139" s="90" t="s">
        <v>100</v>
      </c>
      <c r="S139" s="25"/>
      <c r="T139" s="25"/>
      <c r="U139" s="7">
        <v>4</v>
      </c>
      <c r="V139" s="3">
        <f t="shared" si="39"/>
        <v>102</v>
      </c>
      <c r="W139" s="8">
        <f t="shared" si="38"/>
        <v>3.9215686274509803E-2</v>
      </c>
    </row>
    <row r="140" spans="1:23" ht="12.75" customHeight="1" x14ac:dyDescent="0.2">
      <c r="A140" s="125"/>
      <c r="B140" s="127"/>
      <c r="C140" s="45" t="s">
        <v>76</v>
      </c>
      <c r="D140" s="65"/>
      <c r="E140" s="25"/>
      <c r="F140" s="90" t="s">
        <v>100</v>
      </c>
      <c r="G140" s="3"/>
      <c r="H140" s="38"/>
      <c r="I140" s="25"/>
      <c r="J140" s="90" t="s">
        <v>100</v>
      </c>
      <c r="K140" s="25"/>
      <c r="L140" s="25"/>
      <c r="M140" s="25"/>
      <c r="N140" s="90" t="s">
        <v>100</v>
      </c>
      <c r="O140" s="25"/>
      <c r="P140" s="25"/>
      <c r="Q140" s="25"/>
      <c r="R140" s="90" t="s">
        <v>100</v>
      </c>
      <c r="S140" s="25"/>
      <c r="T140" s="25"/>
      <c r="U140" s="7">
        <v>4</v>
      </c>
      <c r="V140" s="3">
        <f t="shared" si="39"/>
        <v>102</v>
      </c>
      <c r="W140" s="8">
        <f t="shared" si="38"/>
        <v>3.9215686274509803E-2</v>
      </c>
    </row>
    <row r="141" spans="1:23" x14ac:dyDescent="0.2">
      <c r="A141" s="125"/>
      <c r="B141" s="126" t="s">
        <v>65</v>
      </c>
      <c r="C141" s="45" t="s">
        <v>75</v>
      </c>
      <c r="D141" s="46"/>
      <c r="E141" s="25"/>
      <c r="F141" s="25"/>
      <c r="G141" s="90" t="s">
        <v>100</v>
      </c>
      <c r="H141" s="3"/>
      <c r="I141" s="25"/>
      <c r="J141" s="25"/>
      <c r="K141" s="90" t="s">
        <v>100</v>
      </c>
      <c r="L141" s="25"/>
      <c r="M141" s="25"/>
      <c r="N141" s="25"/>
      <c r="O141" s="25"/>
      <c r="P141" s="25"/>
      <c r="Q141" s="90" t="s">
        <v>100</v>
      </c>
      <c r="R141" s="25"/>
      <c r="S141" s="25"/>
      <c r="T141" s="25"/>
      <c r="U141" s="7">
        <v>3</v>
      </c>
      <c r="V141" s="3">
        <v>68</v>
      </c>
      <c r="W141" s="8">
        <f t="shared" si="38"/>
        <v>4.4117647058823532E-2</v>
      </c>
    </row>
    <row r="142" spans="1:23" ht="12.75" customHeight="1" x14ac:dyDescent="0.2">
      <c r="A142" s="125"/>
      <c r="B142" s="127"/>
      <c r="C142" s="45" t="s">
        <v>76</v>
      </c>
      <c r="D142" s="46"/>
      <c r="E142" s="25"/>
      <c r="F142" s="25"/>
      <c r="G142" s="90" t="s">
        <v>100</v>
      </c>
      <c r="H142" s="3"/>
      <c r="I142" s="25"/>
      <c r="J142" s="25"/>
      <c r="K142" s="90" t="s">
        <v>100</v>
      </c>
      <c r="L142" s="25"/>
      <c r="M142" s="25"/>
      <c r="N142" s="25"/>
      <c r="O142" s="25"/>
      <c r="P142" s="25"/>
      <c r="Q142" s="90" t="s">
        <v>100</v>
      </c>
      <c r="R142" s="25"/>
      <c r="S142" s="25"/>
      <c r="T142" s="25"/>
      <c r="U142" s="7">
        <v>3</v>
      </c>
      <c r="V142" s="3">
        <v>68</v>
      </c>
      <c r="W142" s="8">
        <f t="shared" si="38"/>
        <v>4.4117647058823532E-2</v>
      </c>
    </row>
    <row r="143" spans="1:23" ht="12.75" customHeight="1" x14ac:dyDescent="0.2">
      <c r="A143" s="125"/>
      <c r="B143" s="126" t="s">
        <v>66</v>
      </c>
      <c r="C143" s="45" t="s">
        <v>75</v>
      </c>
      <c r="D143" s="44"/>
      <c r="E143" s="25"/>
      <c r="F143" s="25"/>
      <c r="G143" s="25"/>
      <c r="H143" s="25"/>
      <c r="I143" s="90" t="s">
        <v>100</v>
      </c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7">
        <v>1</v>
      </c>
      <c r="V143" s="3">
        <f>34*1</f>
        <v>34</v>
      </c>
      <c r="W143" s="8">
        <f t="shared" si="38"/>
        <v>2.9411764705882353E-2</v>
      </c>
    </row>
    <row r="144" spans="1:23" x14ac:dyDescent="0.2">
      <c r="A144" s="125"/>
      <c r="B144" s="127"/>
      <c r="C144" s="45" t="s">
        <v>76</v>
      </c>
      <c r="D144" s="46"/>
      <c r="E144" s="25"/>
      <c r="F144" s="25"/>
      <c r="G144" s="25"/>
      <c r="H144" s="25"/>
      <c r="I144" s="90" t="s">
        <v>100</v>
      </c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7">
        <v>1</v>
      </c>
      <c r="V144" s="3">
        <f t="shared" ref="V144" si="40">34*1</f>
        <v>34</v>
      </c>
      <c r="W144" s="8">
        <f t="shared" si="38"/>
        <v>2.9411764705882353E-2</v>
      </c>
    </row>
    <row r="145" spans="1:23" x14ac:dyDescent="0.2">
      <c r="A145" s="125"/>
      <c r="B145" s="126" t="s">
        <v>25</v>
      </c>
      <c r="C145" s="45" t="s">
        <v>75</v>
      </c>
      <c r="D145" s="44"/>
      <c r="E145" s="25"/>
      <c r="F145" s="25"/>
      <c r="G145" s="25"/>
      <c r="H145" s="90" t="s">
        <v>100</v>
      </c>
      <c r="I145" s="25"/>
      <c r="J145" s="25"/>
      <c r="K145" s="25"/>
      <c r="L145" s="25"/>
      <c r="M145" s="90" t="s">
        <v>100</v>
      </c>
      <c r="N145" s="25"/>
      <c r="O145" s="25"/>
      <c r="P145" s="25"/>
      <c r="Q145" s="90" t="s">
        <v>100</v>
      </c>
      <c r="R145" s="25"/>
      <c r="S145" s="25"/>
      <c r="T145" s="25"/>
      <c r="U145" s="7">
        <v>3</v>
      </c>
      <c r="V145" s="3">
        <f>34*3</f>
        <v>102</v>
      </c>
      <c r="W145" s="8">
        <f t="shared" si="38"/>
        <v>2.9411764705882353E-2</v>
      </c>
    </row>
    <row r="146" spans="1:23" x14ac:dyDescent="0.2">
      <c r="A146" s="125"/>
      <c r="B146" s="127"/>
      <c r="C146" s="45" t="s">
        <v>76</v>
      </c>
      <c r="D146" s="44"/>
      <c r="E146" s="25"/>
      <c r="F146" s="25"/>
      <c r="G146" s="25"/>
      <c r="H146" s="90" t="s">
        <v>100</v>
      </c>
      <c r="I146" s="25"/>
      <c r="J146" s="25"/>
      <c r="K146" s="25"/>
      <c r="L146" s="25"/>
      <c r="M146" s="90" t="s">
        <v>100</v>
      </c>
      <c r="N146" s="25"/>
      <c r="O146" s="25"/>
      <c r="P146" s="25"/>
      <c r="Q146" s="90" t="s">
        <v>100</v>
      </c>
      <c r="R146" s="25"/>
      <c r="S146" s="25"/>
      <c r="T146" s="25"/>
      <c r="U146" s="7">
        <v>3</v>
      </c>
      <c r="V146" s="3">
        <f t="shared" ref="V146" si="41">34*3</f>
        <v>102</v>
      </c>
      <c r="W146" s="8">
        <f t="shared" si="38"/>
        <v>2.9411764705882353E-2</v>
      </c>
    </row>
    <row r="147" spans="1:23" x14ac:dyDescent="0.2">
      <c r="A147" s="125"/>
      <c r="B147" s="108" t="s">
        <v>28</v>
      </c>
      <c r="C147" s="45" t="s">
        <v>75</v>
      </c>
      <c r="D147" s="44"/>
      <c r="E147" s="25"/>
      <c r="F147" s="25"/>
      <c r="G147" s="25"/>
      <c r="H147" s="25"/>
      <c r="I147" s="25"/>
      <c r="J147" s="25"/>
      <c r="K147" s="90" t="s">
        <v>100</v>
      </c>
      <c r="L147" s="25"/>
      <c r="M147" s="25"/>
      <c r="N147" s="25"/>
      <c r="O147" s="25"/>
      <c r="P147" s="25"/>
      <c r="Q147" s="25"/>
      <c r="R147" s="25"/>
      <c r="S147" s="90" t="s">
        <v>100</v>
      </c>
      <c r="T147" s="25"/>
      <c r="U147" s="7">
        <v>2</v>
      </c>
      <c r="V147" s="3">
        <f>34*2</f>
        <v>68</v>
      </c>
      <c r="W147" s="8">
        <f t="shared" si="38"/>
        <v>2.9411764705882353E-2</v>
      </c>
    </row>
    <row r="148" spans="1:23" x14ac:dyDescent="0.2">
      <c r="A148" s="125"/>
      <c r="B148" s="108"/>
      <c r="C148" s="45" t="s">
        <v>76</v>
      </c>
      <c r="D148" s="44"/>
      <c r="E148" s="25"/>
      <c r="F148" s="25"/>
      <c r="G148" s="25"/>
      <c r="H148" s="25"/>
      <c r="I148" s="25"/>
      <c r="J148" s="25"/>
      <c r="K148" s="90" t="s">
        <v>100</v>
      </c>
      <c r="L148" s="25"/>
      <c r="M148" s="25"/>
      <c r="N148" s="25"/>
      <c r="O148" s="25"/>
      <c r="P148" s="25"/>
      <c r="Q148" s="25"/>
      <c r="R148" s="25"/>
      <c r="S148" s="90" t="s">
        <v>100</v>
      </c>
      <c r="T148" s="25"/>
      <c r="U148" s="7">
        <v>2</v>
      </c>
      <c r="V148" s="3">
        <f t="shared" ref="V148:V150" si="42">34*2</f>
        <v>68</v>
      </c>
      <c r="W148" s="8">
        <f t="shared" si="38"/>
        <v>2.9411764705882353E-2</v>
      </c>
    </row>
    <row r="149" spans="1:23" x14ac:dyDescent="0.2">
      <c r="A149" s="125"/>
      <c r="B149" s="108" t="s">
        <v>20</v>
      </c>
      <c r="C149" s="45" t="s">
        <v>75</v>
      </c>
      <c r="D149" s="44"/>
      <c r="E149" s="25"/>
      <c r="F149" s="25"/>
      <c r="G149" s="25"/>
      <c r="H149" s="25"/>
      <c r="I149" s="25"/>
      <c r="J149" s="90" t="s">
        <v>100</v>
      </c>
      <c r="K149" s="25"/>
      <c r="L149" s="25"/>
      <c r="M149" s="25"/>
      <c r="N149" s="25"/>
      <c r="O149" s="25"/>
      <c r="P149" s="25"/>
      <c r="Q149" s="25"/>
      <c r="R149" s="90" t="s">
        <v>100</v>
      </c>
      <c r="S149" s="25"/>
      <c r="T149" s="25"/>
      <c r="U149" s="7">
        <v>2</v>
      </c>
      <c r="V149" s="3">
        <f t="shared" si="42"/>
        <v>68</v>
      </c>
      <c r="W149" s="8">
        <f t="shared" si="38"/>
        <v>2.9411764705882353E-2</v>
      </c>
    </row>
    <row r="150" spans="1:23" x14ac:dyDescent="0.2">
      <c r="A150" s="125"/>
      <c r="B150" s="108"/>
      <c r="C150" s="45" t="s">
        <v>76</v>
      </c>
      <c r="D150" s="44"/>
      <c r="E150" s="25"/>
      <c r="F150" s="25"/>
      <c r="G150" s="25"/>
      <c r="H150" s="25"/>
      <c r="I150" s="25"/>
      <c r="J150" s="90" t="s">
        <v>100</v>
      </c>
      <c r="K150" s="25"/>
      <c r="L150" s="25"/>
      <c r="M150" s="25"/>
      <c r="N150" s="25"/>
      <c r="O150" s="25"/>
      <c r="P150" s="25"/>
      <c r="Q150" s="25"/>
      <c r="R150" s="90" t="s">
        <v>100</v>
      </c>
      <c r="S150" s="25"/>
      <c r="T150" s="25"/>
      <c r="U150" s="7">
        <v>2</v>
      </c>
      <c r="V150" s="3">
        <f t="shared" si="42"/>
        <v>68</v>
      </c>
      <c r="W150" s="8">
        <f t="shared" si="38"/>
        <v>2.9411764705882353E-2</v>
      </c>
    </row>
    <row r="151" spans="1:23" ht="27" customHeight="1" x14ac:dyDescent="0.2">
      <c r="A151" s="56"/>
      <c r="B151" s="57"/>
      <c r="C151" s="57"/>
      <c r="D151" s="57"/>
      <c r="E151" s="55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56"/>
      <c r="V151" s="56"/>
      <c r="W151" s="56"/>
    </row>
    <row r="152" spans="1:23" ht="111.75" customHeight="1" x14ac:dyDescent="0.2">
      <c r="A152" s="135" t="s">
        <v>31</v>
      </c>
      <c r="B152" s="136"/>
      <c r="C152" s="136"/>
      <c r="D152" s="137"/>
      <c r="E152" s="107" t="s">
        <v>105</v>
      </c>
      <c r="F152" s="107"/>
      <c r="G152" s="107"/>
      <c r="H152" s="107"/>
      <c r="I152" s="107"/>
      <c r="J152" s="107"/>
      <c r="K152" s="107"/>
      <c r="L152" s="107"/>
      <c r="M152" s="107"/>
      <c r="N152" s="107"/>
      <c r="O152" s="107"/>
      <c r="P152" s="107"/>
      <c r="Q152" s="107"/>
      <c r="R152" s="107"/>
      <c r="S152" s="107"/>
      <c r="T152" s="107"/>
      <c r="U152" s="109" t="s">
        <v>11</v>
      </c>
      <c r="V152" s="130" t="s">
        <v>13</v>
      </c>
      <c r="W152" s="131" t="s">
        <v>12</v>
      </c>
    </row>
    <row r="153" spans="1:23" ht="12.75" customHeight="1" x14ac:dyDescent="0.2">
      <c r="A153" s="116" t="s">
        <v>0</v>
      </c>
      <c r="B153" s="117"/>
      <c r="C153" s="118"/>
      <c r="D153" s="21" t="s">
        <v>9</v>
      </c>
      <c r="E153" s="108" t="s">
        <v>1</v>
      </c>
      <c r="F153" s="108"/>
      <c r="G153" s="108"/>
      <c r="H153" s="108"/>
      <c r="I153" s="108" t="s">
        <v>2</v>
      </c>
      <c r="J153" s="108"/>
      <c r="K153" s="108"/>
      <c r="L153" s="108"/>
      <c r="M153" s="108" t="s">
        <v>3</v>
      </c>
      <c r="N153" s="108"/>
      <c r="O153" s="108"/>
      <c r="P153" s="108"/>
      <c r="Q153" s="108" t="s">
        <v>4</v>
      </c>
      <c r="R153" s="108"/>
      <c r="S153" s="108"/>
      <c r="T153" s="108"/>
      <c r="U153" s="109"/>
      <c r="V153" s="130"/>
      <c r="W153" s="131"/>
    </row>
    <row r="154" spans="1:23" x14ac:dyDescent="0.2">
      <c r="A154" s="119"/>
      <c r="B154" s="120"/>
      <c r="C154" s="121"/>
      <c r="D154" s="21" t="s">
        <v>10</v>
      </c>
      <c r="E154" s="5">
        <v>1</v>
      </c>
      <c r="F154" s="5">
        <v>2</v>
      </c>
      <c r="G154" s="5">
        <v>3</v>
      </c>
      <c r="H154" s="5">
        <v>4</v>
      </c>
      <c r="I154" s="5">
        <v>5</v>
      </c>
      <c r="J154" s="5">
        <v>6</v>
      </c>
      <c r="K154" s="5">
        <v>7</v>
      </c>
      <c r="L154" s="5">
        <v>8</v>
      </c>
      <c r="M154" s="5">
        <v>9</v>
      </c>
      <c r="N154" s="5">
        <v>10</v>
      </c>
      <c r="O154" s="5">
        <v>11</v>
      </c>
      <c r="P154" s="5">
        <v>12</v>
      </c>
      <c r="Q154" s="5">
        <v>13</v>
      </c>
      <c r="R154" s="5">
        <v>14</v>
      </c>
      <c r="S154" s="5">
        <v>15</v>
      </c>
      <c r="T154" s="5">
        <v>16</v>
      </c>
      <c r="U154" s="109"/>
      <c r="V154" s="130"/>
      <c r="W154" s="131"/>
    </row>
    <row r="155" spans="1:23" x14ac:dyDescent="0.2">
      <c r="A155" s="125" t="s">
        <v>16</v>
      </c>
      <c r="B155" s="75" t="s">
        <v>6</v>
      </c>
      <c r="C155" s="47">
        <v>10</v>
      </c>
      <c r="D155" s="18"/>
      <c r="E155" s="4"/>
      <c r="F155" s="25"/>
      <c r="G155" s="90" t="s">
        <v>100</v>
      </c>
      <c r="H155" s="25"/>
      <c r="I155" s="25"/>
      <c r="J155" s="91"/>
      <c r="K155" s="25"/>
      <c r="L155" s="25"/>
      <c r="M155" s="25"/>
      <c r="N155" s="90" t="s">
        <v>100</v>
      </c>
      <c r="O155" s="25"/>
      <c r="P155" s="25"/>
      <c r="Q155" s="91"/>
      <c r="R155" s="25"/>
      <c r="S155" s="25"/>
      <c r="T155" s="90" t="s">
        <v>100</v>
      </c>
      <c r="U155" s="7">
        <v>3</v>
      </c>
      <c r="V155" s="66">
        <f>34*2</f>
        <v>68</v>
      </c>
      <c r="W155" s="8">
        <f t="shared" ref="W155:W163" si="43">U155/V155</f>
        <v>4.4117647058823532E-2</v>
      </c>
    </row>
    <row r="156" spans="1:23" ht="19.5" customHeight="1" x14ac:dyDescent="0.2">
      <c r="A156" s="125"/>
      <c r="B156" s="75" t="s">
        <v>64</v>
      </c>
      <c r="C156" s="47">
        <v>10</v>
      </c>
      <c r="D156" s="18"/>
      <c r="E156" s="4"/>
      <c r="F156" s="90" t="s">
        <v>100</v>
      </c>
      <c r="G156" s="25"/>
      <c r="H156" s="39"/>
      <c r="I156" s="90" t="s">
        <v>100</v>
      </c>
      <c r="J156" s="25"/>
      <c r="K156" s="25"/>
      <c r="L156" s="25"/>
      <c r="M156" s="90" t="s">
        <v>100</v>
      </c>
      <c r="N156" s="25"/>
      <c r="O156" s="25"/>
      <c r="P156" s="90" t="s">
        <v>100</v>
      </c>
      <c r="Q156" s="25"/>
      <c r="R156" s="25"/>
      <c r="S156" s="90" t="s">
        <v>100</v>
      </c>
      <c r="T156" s="25"/>
      <c r="U156" s="7">
        <v>5</v>
      </c>
      <c r="V156" s="66">
        <v>136</v>
      </c>
      <c r="W156" s="8">
        <f t="shared" si="43"/>
        <v>3.6764705882352942E-2</v>
      </c>
    </row>
    <row r="157" spans="1:23" x14ac:dyDescent="0.2">
      <c r="A157" s="125"/>
      <c r="B157" s="75" t="s">
        <v>65</v>
      </c>
      <c r="C157" s="47">
        <v>10</v>
      </c>
      <c r="D157" s="18"/>
      <c r="E157" s="90" t="s">
        <v>100</v>
      </c>
      <c r="F157" s="25"/>
      <c r="G157" s="25"/>
      <c r="H157" s="25"/>
      <c r="I157" s="25"/>
      <c r="J157" s="25"/>
      <c r="K157" s="90" t="s">
        <v>100</v>
      </c>
      <c r="L157" s="25"/>
      <c r="M157" s="25"/>
      <c r="N157" s="25"/>
      <c r="O157" s="90" t="s">
        <v>100</v>
      </c>
      <c r="P157" s="25"/>
      <c r="Q157" s="25"/>
      <c r="R157" s="90" t="s">
        <v>100</v>
      </c>
      <c r="S157" s="25"/>
      <c r="T157" s="25"/>
      <c r="U157" s="7">
        <v>4</v>
      </c>
      <c r="V157" s="66">
        <v>102</v>
      </c>
      <c r="W157" s="8">
        <f t="shared" si="43"/>
        <v>3.9215686274509803E-2</v>
      </c>
    </row>
    <row r="158" spans="1:23" ht="12.75" customHeight="1" x14ac:dyDescent="0.2">
      <c r="A158" s="125"/>
      <c r="B158" s="75" t="s">
        <v>66</v>
      </c>
      <c r="C158" s="47">
        <v>10</v>
      </c>
      <c r="D158" s="21"/>
      <c r="E158" s="4"/>
      <c r="F158" s="25"/>
      <c r="G158" s="25"/>
      <c r="H158" s="25"/>
      <c r="I158" s="25"/>
      <c r="J158" s="25"/>
      <c r="K158" s="25"/>
      <c r="L158" s="90" t="s">
        <v>100</v>
      </c>
      <c r="M158" s="25"/>
      <c r="N158" s="25"/>
      <c r="O158" s="25"/>
      <c r="P158" s="25"/>
      <c r="Q158" s="25"/>
      <c r="R158" s="25"/>
      <c r="S158" s="25"/>
      <c r="T158" s="25"/>
      <c r="U158" s="7">
        <v>1</v>
      </c>
      <c r="V158" s="66">
        <v>34</v>
      </c>
      <c r="W158" s="8">
        <f t="shared" si="43"/>
        <v>2.9411764705882353E-2</v>
      </c>
    </row>
    <row r="159" spans="1:23" x14ac:dyDescent="0.2">
      <c r="A159" s="125"/>
      <c r="B159" s="75" t="s">
        <v>25</v>
      </c>
      <c r="C159" s="47" t="s">
        <v>108</v>
      </c>
      <c r="D159" s="18"/>
      <c r="E159" s="4"/>
      <c r="F159" s="25"/>
      <c r="G159" s="25"/>
      <c r="H159" s="25"/>
      <c r="I159" s="25"/>
      <c r="J159" s="90" t="s">
        <v>100</v>
      </c>
      <c r="K159" s="25"/>
      <c r="L159" s="25"/>
      <c r="M159" s="25"/>
      <c r="N159" s="25"/>
      <c r="O159" s="25"/>
      <c r="P159" s="25"/>
      <c r="Q159" s="25"/>
      <c r="R159" s="90" t="s">
        <v>100</v>
      </c>
      <c r="S159" s="25"/>
      <c r="T159" s="25"/>
      <c r="U159" s="7">
        <v>2</v>
      </c>
      <c r="V159" s="66">
        <f>34*2</f>
        <v>68</v>
      </c>
      <c r="W159" s="8">
        <f t="shared" si="43"/>
        <v>2.9411764705882353E-2</v>
      </c>
    </row>
    <row r="160" spans="1:23" x14ac:dyDescent="0.2">
      <c r="A160" s="125"/>
      <c r="B160" s="98" t="s">
        <v>109</v>
      </c>
      <c r="C160" s="97" t="s">
        <v>110</v>
      </c>
      <c r="D160" s="18"/>
      <c r="E160" s="4"/>
      <c r="F160" s="90" t="s">
        <v>100</v>
      </c>
      <c r="G160" s="25"/>
      <c r="H160" s="25"/>
      <c r="I160" s="25"/>
      <c r="J160" s="90" t="s">
        <v>100</v>
      </c>
      <c r="K160" s="25"/>
      <c r="L160" s="25"/>
      <c r="M160" s="25"/>
      <c r="N160" s="90" t="s">
        <v>100</v>
      </c>
      <c r="O160" s="25"/>
      <c r="P160" s="25"/>
      <c r="Q160" s="90" t="s">
        <v>100</v>
      </c>
      <c r="R160" s="91"/>
      <c r="S160" s="25"/>
      <c r="T160" s="90" t="s">
        <v>100</v>
      </c>
      <c r="U160" s="7">
        <v>5</v>
      </c>
      <c r="V160" s="66">
        <v>170</v>
      </c>
      <c r="W160" s="8">
        <f t="shared" si="43"/>
        <v>2.9411764705882353E-2</v>
      </c>
    </row>
    <row r="161" spans="1:23" x14ac:dyDescent="0.2">
      <c r="A161" s="125"/>
      <c r="B161" s="74" t="s">
        <v>28</v>
      </c>
      <c r="C161" s="47">
        <v>10</v>
      </c>
      <c r="D161" s="18"/>
      <c r="E161" s="4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90" t="s">
        <v>100</v>
      </c>
      <c r="U161" s="7">
        <v>1</v>
      </c>
      <c r="V161" s="66">
        <f>34*1</f>
        <v>34</v>
      </c>
      <c r="W161" s="8">
        <f t="shared" si="43"/>
        <v>2.9411764705882353E-2</v>
      </c>
    </row>
    <row r="162" spans="1:23" x14ac:dyDescent="0.2">
      <c r="A162" s="125"/>
      <c r="B162" s="74" t="s">
        <v>20</v>
      </c>
      <c r="C162" s="47">
        <v>10</v>
      </c>
      <c r="D162" s="18"/>
      <c r="E162" s="4"/>
      <c r="F162" s="25"/>
      <c r="G162" s="25"/>
      <c r="H162" s="25"/>
      <c r="I162" s="25"/>
      <c r="J162" s="25"/>
      <c r="K162" s="91"/>
      <c r="L162" s="25"/>
      <c r="M162" s="25"/>
      <c r="N162" s="25"/>
      <c r="O162" s="25"/>
      <c r="P162" s="25"/>
      <c r="Q162" s="90" t="s">
        <v>100</v>
      </c>
      <c r="R162" s="25"/>
      <c r="S162" s="25"/>
      <c r="T162" s="25"/>
      <c r="U162" s="7">
        <v>1</v>
      </c>
      <c r="V162" s="66">
        <f t="shared" ref="V162" si="44">34*1</f>
        <v>34</v>
      </c>
      <c r="W162" s="8">
        <f t="shared" si="43"/>
        <v>2.9411764705882353E-2</v>
      </c>
    </row>
    <row r="163" spans="1:23" x14ac:dyDescent="0.2">
      <c r="A163" s="125"/>
      <c r="B163" s="74" t="s">
        <v>23</v>
      </c>
      <c r="C163" s="74" t="s">
        <v>108</v>
      </c>
      <c r="D163" s="18"/>
      <c r="E163" s="90" t="s">
        <v>100</v>
      </c>
      <c r="F163" s="25"/>
      <c r="G163" s="25"/>
      <c r="H163" s="25"/>
      <c r="I163" s="25"/>
      <c r="J163" s="25"/>
      <c r="K163" s="25"/>
      <c r="L163" s="25"/>
      <c r="M163" s="25"/>
      <c r="N163" s="90" t="s">
        <v>100</v>
      </c>
      <c r="O163" s="25"/>
      <c r="P163" s="25"/>
      <c r="Q163" s="25"/>
      <c r="R163" s="25"/>
      <c r="S163" s="25"/>
      <c r="T163" s="90" t="s">
        <v>100</v>
      </c>
      <c r="U163" s="7">
        <v>3</v>
      </c>
      <c r="V163" s="66">
        <f>34*4</f>
        <v>136</v>
      </c>
      <c r="W163" s="8">
        <f t="shared" si="43"/>
        <v>2.2058823529411766E-2</v>
      </c>
    </row>
    <row r="164" spans="1:23" ht="23.25" customHeight="1" x14ac:dyDescent="0.2">
      <c r="A164" s="56"/>
      <c r="B164" s="57"/>
      <c r="C164" s="57"/>
      <c r="D164" s="57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6"/>
      <c r="V164" s="56"/>
      <c r="W164" s="56"/>
    </row>
    <row r="165" spans="1:23" ht="124.5" customHeight="1" x14ac:dyDescent="0.2">
      <c r="A165" s="135" t="s">
        <v>104</v>
      </c>
      <c r="B165" s="136"/>
      <c r="C165" s="136"/>
      <c r="D165" s="137"/>
      <c r="E165" s="138" t="s">
        <v>105</v>
      </c>
      <c r="F165" s="139"/>
      <c r="G165" s="139"/>
      <c r="H165" s="139"/>
      <c r="I165" s="139"/>
      <c r="J165" s="139"/>
      <c r="K165" s="139"/>
      <c r="L165" s="139"/>
      <c r="M165" s="139"/>
      <c r="N165" s="139"/>
      <c r="O165" s="139"/>
      <c r="P165" s="139"/>
      <c r="Q165" s="139"/>
      <c r="R165" s="139"/>
      <c r="S165" s="139"/>
      <c r="T165" s="140"/>
      <c r="U165" s="110" t="s">
        <v>11</v>
      </c>
      <c r="V165" s="110" t="s">
        <v>13</v>
      </c>
      <c r="W165" s="113" t="s">
        <v>12</v>
      </c>
    </row>
    <row r="166" spans="1:23" ht="12" customHeight="1" x14ac:dyDescent="0.2">
      <c r="A166" s="116" t="s">
        <v>0</v>
      </c>
      <c r="B166" s="117"/>
      <c r="C166" s="117"/>
      <c r="D166" s="21" t="s">
        <v>9</v>
      </c>
      <c r="E166" s="122" t="s">
        <v>1</v>
      </c>
      <c r="F166" s="123"/>
      <c r="G166" s="123"/>
      <c r="H166" s="124"/>
      <c r="I166" s="122" t="s">
        <v>2</v>
      </c>
      <c r="J166" s="123"/>
      <c r="K166" s="123"/>
      <c r="L166" s="124"/>
      <c r="M166" s="122" t="s">
        <v>3</v>
      </c>
      <c r="N166" s="123"/>
      <c r="O166" s="123"/>
      <c r="P166" s="124"/>
      <c r="Q166" s="122" t="s">
        <v>4</v>
      </c>
      <c r="R166" s="123"/>
      <c r="S166" s="123"/>
      <c r="T166" s="124"/>
      <c r="U166" s="111"/>
      <c r="V166" s="111"/>
      <c r="W166" s="114"/>
    </row>
    <row r="167" spans="1:23" ht="12.75" hidden="1" customHeight="1" x14ac:dyDescent="0.2">
      <c r="A167" s="119"/>
      <c r="B167" s="120"/>
      <c r="C167" s="120"/>
      <c r="D167" s="21" t="s">
        <v>10</v>
      </c>
      <c r="E167" s="5">
        <v>1</v>
      </c>
      <c r="F167" s="5">
        <v>2</v>
      </c>
      <c r="G167" s="5">
        <v>3</v>
      </c>
      <c r="H167" s="5">
        <v>4</v>
      </c>
      <c r="I167" s="5">
        <v>5</v>
      </c>
      <c r="J167" s="5">
        <v>6</v>
      </c>
      <c r="K167" s="5">
        <v>7</v>
      </c>
      <c r="L167" s="5">
        <v>8</v>
      </c>
      <c r="M167" s="5">
        <v>9</v>
      </c>
      <c r="N167" s="5">
        <v>10</v>
      </c>
      <c r="O167" s="5">
        <v>11</v>
      </c>
      <c r="P167" s="5">
        <v>12</v>
      </c>
      <c r="Q167" s="5">
        <v>13</v>
      </c>
      <c r="R167" s="5">
        <v>14</v>
      </c>
      <c r="S167" s="5">
        <v>15</v>
      </c>
      <c r="T167" s="5">
        <v>16</v>
      </c>
      <c r="U167" s="112"/>
      <c r="V167" s="112"/>
      <c r="W167" s="115"/>
    </row>
    <row r="168" spans="1:23" ht="12.75" customHeight="1" x14ac:dyDescent="0.2">
      <c r="A168" s="92"/>
      <c r="B168" s="93"/>
      <c r="C168" s="76"/>
      <c r="D168" s="21" t="s">
        <v>10</v>
      </c>
      <c r="E168" s="5">
        <v>1</v>
      </c>
      <c r="F168" s="5">
        <v>2</v>
      </c>
      <c r="G168" s="5">
        <v>3</v>
      </c>
      <c r="H168" s="5">
        <v>4</v>
      </c>
      <c r="I168" s="5">
        <v>5</v>
      </c>
      <c r="J168" s="5">
        <v>6</v>
      </c>
      <c r="K168" s="5">
        <v>7</v>
      </c>
      <c r="L168" s="5">
        <v>8</v>
      </c>
      <c r="M168" s="5">
        <v>9</v>
      </c>
      <c r="N168" s="5">
        <v>10</v>
      </c>
      <c r="O168" s="5">
        <v>11</v>
      </c>
      <c r="P168" s="5">
        <v>12</v>
      </c>
      <c r="Q168" s="5">
        <v>13</v>
      </c>
      <c r="R168" s="5">
        <v>14</v>
      </c>
      <c r="S168" s="5">
        <v>15</v>
      </c>
      <c r="T168" s="5">
        <v>16</v>
      </c>
      <c r="U168" s="78"/>
      <c r="V168" s="78"/>
      <c r="W168" s="79"/>
    </row>
    <row r="169" spans="1:23" ht="12.75" customHeight="1" x14ac:dyDescent="0.2">
      <c r="A169" s="133" t="s">
        <v>16</v>
      </c>
      <c r="B169" s="75" t="s">
        <v>6</v>
      </c>
      <c r="C169" s="77">
        <v>11</v>
      </c>
      <c r="D169" s="18"/>
      <c r="E169" s="25"/>
      <c r="F169" s="25"/>
      <c r="G169" s="25"/>
      <c r="H169" s="25"/>
      <c r="I169" s="90" t="s">
        <v>100</v>
      </c>
      <c r="J169" s="25"/>
      <c r="K169" s="25"/>
      <c r="L169" s="25"/>
      <c r="M169" s="25"/>
      <c r="N169" s="90" t="s">
        <v>100</v>
      </c>
      <c r="O169" s="25"/>
      <c r="P169" s="25"/>
      <c r="Q169" s="25"/>
      <c r="R169" s="25"/>
      <c r="S169" s="90" t="s">
        <v>100</v>
      </c>
      <c r="T169" s="25"/>
      <c r="U169" s="7">
        <v>3</v>
      </c>
      <c r="V169" s="66">
        <f>34*2</f>
        <v>68</v>
      </c>
      <c r="W169" s="8">
        <f t="shared" ref="W169:W177" si="45">U169/V169</f>
        <v>4.4117647058823532E-2</v>
      </c>
    </row>
    <row r="170" spans="1:23" x14ac:dyDescent="0.2">
      <c r="A170" s="134"/>
      <c r="B170" s="75" t="s">
        <v>18</v>
      </c>
      <c r="C170" s="77">
        <v>11</v>
      </c>
      <c r="D170" s="18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95" t="s">
        <v>103</v>
      </c>
      <c r="R170" s="25"/>
      <c r="S170" s="25"/>
      <c r="T170" s="25"/>
      <c r="U170" s="7">
        <v>1</v>
      </c>
      <c r="V170" s="66">
        <f>34*3</f>
        <v>102</v>
      </c>
      <c r="W170" s="8">
        <f t="shared" si="45"/>
        <v>9.8039215686274508E-3</v>
      </c>
    </row>
    <row r="171" spans="1:23" ht="12.75" customHeight="1" x14ac:dyDescent="0.2">
      <c r="A171" s="134"/>
      <c r="B171" s="75" t="s">
        <v>64</v>
      </c>
      <c r="C171" s="77">
        <v>11</v>
      </c>
      <c r="D171" s="18"/>
      <c r="E171" s="25"/>
      <c r="F171" s="90" t="s">
        <v>100</v>
      </c>
      <c r="G171" s="25"/>
      <c r="H171" s="39"/>
      <c r="I171" s="90" t="s">
        <v>100</v>
      </c>
      <c r="J171" s="25"/>
      <c r="K171" s="25"/>
      <c r="L171" s="90" t="s">
        <v>100</v>
      </c>
      <c r="M171" s="25"/>
      <c r="N171" s="25"/>
      <c r="O171" s="90" t="s">
        <v>100</v>
      </c>
      <c r="P171" s="25"/>
      <c r="Q171" s="90" t="s">
        <v>100</v>
      </c>
      <c r="R171" s="25"/>
      <c r="S171" s="25"/>
      <c r="T171" s="90" t="s">
        <v>100</v>
      </c>
      <c r="U171" s="7">
        <v>6</v>
      </c>
      <c r="V171" s="66">
        <f>34*4</f>
        <v>136</v>
      </c>
      <c r="W171" s="8">
        <f t="shared" si="45"/>
        <v>4.4117647058823532E-2</v>
      </c>
    </row>
    <row r="172" spans="1:23" x14ac:dyDescent="0.2">
      <c r="A172" s="134"/>
      <c r="B172" s="75" t="s">
        <v>65</v>
      </c>
      <c r="C172" s="77">
        <v>11</v>
      </c>
      <c r="D172" s="18"/>
      <c r="E172" s="25"/>
      <c r="F172" s="25"/>
      <c r="G172" s="90" t="s">
        <v>100</v>
      </c>
      <c r="H172" s="25"/>
      <c r="I172" s="25"/>
      <c r="J172" s="90" t="s">
        <v>100</v>
      </c>
      <c r="K172" s="25"/>
      <c r="L172" s="25"/>
      <c r="M172" s="25"/>
      <c r="N172" s="90" t="s">
        <v>100</v>
      </c>
      <c r="O172" s="25"/>
      <c r="P172" s="25"/>
      <c r="Q172" s="25"/>
      <c r="R172" s="25"/>
      <c r="S172" s="90" t="s">
        <v>100</v>
      </c>
      <c r="T172" s="25"/>
      <c r="U172" s="7">
        <v>4</v>
      </c>
      <c r="V172" s="66">
        <f>34*3</f>
        <v>102</v>
      </c>
      <c r="W172" s="8">
        <f t="shared" si="45"/>
        <v>3.9215686274509803E-2</v>
      </c>
    </row>
    <row r="173" spans="1:23" ht="26.25" customHeight="1" x14ac:dyDescent="0.2">
      <c r="A173" s="134"/>
      <c r="B173" s="75" t="s">
        <v>66</v>
      </c>
      <c r="C173" s="77">
        <v>11</v>
      </c>
      <c r="D173" s="18"/>
      <c r="E173" s="25"/>
      <c r="F173" s="25"/>
      <c r="G173" s="25"/>
      <c r="H173" s="25"/>
      <c r="I173" s="25"/>
      <c r="J173" s="25"/>
      <c r="K173" s="25"/>
      <c r="L173" s="90" t="s">
        <v>100</v>
      </c>
      <c r="M173" s="94"/>
      <c r="N173" s="25"/>
      <c r="O173" s="25"/>
      <c r="P173" s="25"/>
      <c r="Q173" s="25"/>
      <c r="R173" s="25"/>
      <c r="S173" s="25"/>
      <c r="T173" s="25"/>
      <c r="U173" s="7">
        <v>1</v>
      </c>
      <c r="V173" s="66">
        <f>34*1</f>
        <v>34</v>
      </c>
      <c r="W173" s="8">
        <f t="shared" si="45"/>
        <v>2.9411764705882353E-2</v>
      </c>
    </row>
    <row r="174" spans="1:23" x14ac:dyDescent="0.2">
      <c r="A174" s="134"/>
      <c r="B174" s="75" t="s">
        <v>25</v>
      </c>
      <c r="C174" s="77">
        <v>11</v>
      </c>
      <c r="D174" s="18"/>
      <c r="E174" s="25"/>
      <c r="F174" s="25"/>
      <c r="G174" s="25"/>
      <c r="H174" s="25"/>
      <c r="I174" s="25"/>
      <c r="J174" s="90" t="s">
        <v>100</v>
      </c>
      <c r="K174" s="25"/>
      <c r="L174" s="25"/>
      <c r="M174" s="25"/>
      <c r="N174" s="25"/>
      <c r="O174" s="25"/>
      <c r="P174" s="90" t="s">
        <v>100</v>
      </c>
      <c r="Q174" s="25"/>
      <c r="R174" s="25"/>
      <c r="S174" s="25"/>
      <c r="T174" s="25"/>
      <c r="U174" s="7">
        <v>2</v>
      </c>
      <c r="V174" s="66">
        <f>34*2</f>
        <v>68</v>
      </c>
      <c r="W174" s="8">
        <f t="shared" si="45"/>
        <v>2.9411764705882353E-2</v>
      </c>
    </row>
    <row r="175" spans="1:23" x14ac:dyDescent="0.2">
      <c r="A175" s="134"/>
      <c r="B175" s="75" t="s">
        <v>28</v>
      </c>
      <c r="C175" s="77">
        <v>11</v>
      </c>
      <c r="D175" s="18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90" t="s">
        <v>100</v>
      </c>
      <c r="R175" s="25"/>
      <c r="S175" s="25"/>
      <c r="T175" s="25"/>
      <c r="U175" s="7">
        <v>1</v>
      </c>
      <c r="V175" s="66">
        <f>34*1</f>
        <v>34</v>
      </c>
      <c r="W175" s="8">
        <f t="shared" si="45"/>
        <v>2.9411764705882353E-2</v>
      </c>
    </row>
    <row r="176" spans="1:23" x14ac:dyDescent="0.2">
      <c r="A176" s="134"/>
      <c r="B176" s="75" t="s">
        <v>20</v>
      </c>
      <c r="C176" s="77">
        <v>11</v>
      </c>
      <c r="D176" s="18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90" t="s">
        <v>100</v>
      </c>
      <c r="T176" s="25"/>
      <c r="U176" s="7">
        <v>1</v>
      </c>
      <c r="V176" s="66">
        <f t="shared" ref="V176" si="46">34*1</f>
        <v>34</v>
      </c>
      <c r="W176" s="8">
        <f t="shared" si="45"/>
        <v>2.9411764705882353E-2</v>
      </c>
    </row>
    <row r="177" spans="1:23" x14ac:dyDescent="0.2">
      <c r="A177" s="134"/>
      <c r="B177" s="74" t="s">
        <v>23</v>
      </c>
      <c r="C177" s="77">
        <v>11</v>
      </c>
      <c r="D177" s="18"/>
      <c r="E177" s="25"/>
      <c r="F177" s="90" t="s">
        <v>100</v>
      </c>
      <c r="G177" s="25"/>
      <c r="H177" s="25"/>
      <c r="I177" s="25"/>
      <c r="J177" s="25"/>
      <c r="K177" s="25"/>
      <c r="L177" s="90" t="s">
        <v>100</v>
      </c>
      <c r="M177" s="25"/>
      <c r="N177" s="25"/>
      <c r="O177" s="25"/>
      <c r="P177" s="25"/>
      <c r="Q177" s="25"/>
      <c r="R177" s="90" t="s">
        <v>100</v>
      </c>
      <c r="S177" s="25"/>
      <c r="T177" s="25"/>
      <c r="U177" s="7">
        <v>3</v>
      </c>
      <c r="V177" s="68">
        <f>34*1.5</f>
        <v>51</v>
      </c>
      <c r="W177" s="8">
        <f t="shared" si="45"/>
        <v>5.8823529411764705E-2</v>
      </c>
    </row>
    <row r="178" spans="1:23" ht="18.75" customHeight="1" x14ac:dyDescent="0.2">
      <c r="A178" s="56"/>
      <c r="B178" s="57"/>
      <c r="C178" s="57"/>
      <c r="D178" s="57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6"/>
      <c r="V178" s="56"/>
      <c r="W178" s="56"/>
    </row>
  </sheetData>
  <mergeCells count="158">
    <mergeCell ref="A155:A163"/>
    <mergeCell ref="B143:B144"/>
    <mergeCell ref="A153:C154"/>
    <mergeCell ref="A152:D152"/>
    <mergeCell ref="B145:B146"/>
    <mergeCell ref="B147:B148"/>
    <mergeCell ref="B149:B150"/>
    <mergeCell ref="B112:B113"/>
    <mergeCell ref="B130:B132"/>
    <mergeCell ref="B139:B140"/>
    <mergeCell ref="B141:B142"/>
    <mergeCell ref="A112:A132"/>
    <mergeCell ref="B115:B116"/>
    <mergeCell ref="B118:B119"/>
    <mergeCell ref="B121:B122"/>
    <mergeCell ref="B124:B125"/>
    <mergeCell ref="B127:B129"/>
    <mergeCell ref="B79:B82"/>
    <mergeCell ref="A87:A107"/>
    <mergeCell ref="A71:A82"/>
    <mergeCell ref="B71:B74"/>
    <mergeCell ref="B75:B78"/>
    <mergeCell ref="B102:B104"/>
    <mergeCell ref="B105:B107"/>
    <mergeCell ref="B90:B92"/>
    <mergeCell ref="B93:B95"/>
    <mergeCell ref="B96:B98"/>
    <mergeCell ref="B99:B101"/>
    <mergeCell ref="B87:B89"/>
    <mergeCell ref="Q24:T24"/>
    <mergeCell ref="E23:T23"/>
    <mergeCell ref="A23:D23"/>
    <mergeCell ref="U49:U51"/>
    <mergeCell ref="U23:U25"/>
    <mergeCell ref="U36:U38"/>
    <mergeCell ref="U68:U70"/>
    <mergeCell ref="U10:U12"/>
    <mergeCell ref="E49:T49"/>
    <mergeCell ref="M11:P11"/>
    <mergeCell ref="Q11:T11"/>
    <mergeCell ref="E10:T10"/>
    <mergeCell ref="E68:T68"/>
    <mergeCell ref="A26:A34"/>
    <mergeCell ref="B26:B28"/>
    <mergeCell ref="B29:B31"/>
    <mergeCell ref="B32:B34"/>
    <mergeCell ref="A50:C51"/>
    <mergeCell ref="A68:D68"/>
    <mergeCell ref="A7:B7"/>
    <mergeCell ref="C7:D7"/>
    <mergeCell ref="A67:D67"/>
    <mergeCell ref="B64:B66"/>
    <mergeCell ref="B61:B63"/>
    <mergeCell ref="B58:B60"/>
    <mergeCell ref="B55:B57"/>
    <mergeCell ref="A52:A66"/>
    <mergeCell ref="B52:B54"/>
    <mergeCell ref="A13:A21"/>
    <mergeCell ref="B13:B15"/>
    <mergeCell ref="A49:D49"/>
    <mergeCell ref="B42:B44"/>
    <mergeCell ref="A11:B12"/>
    <mergeCell ref="C11:C12"/>
    <mergeCell ref="A10:D10"/>
    <mergeCell ref="B16:B18"/>
    <mergeCell ref="B4:C4"/>
    <mergeCell ref="V36:V38"/>
    <mergeCell ref="W36:W38"/>
    <mergeCell ref="A37:B38"/>
    <mergeCell ref="C37:C38"/>
    <mergeCell ref="E37:H37"/>
    <mergeCell ref="I37:L37"/>
    <mergeCell ref="M37:P37"/>
    <mergeCell ref="Q37:T37"/>
    <mergeCell ref="A36:D36"/>
    <mergeCell ref="E36:T36"/>
    <mergeCell ref="V23:V25"/>
    <mergeCell ref="W23:W25"/>
    <mergeCell ref="A24:B25"/>
    <mergeCell ref="C24:C25"/>
    <mergeCell ref="E24:H24"/>
    <mergeCell ref="I24:L24"/>
    <mergeCell ref="M24:P24"/>
    <mergeCell ref="B19:B21"/>
    <mergeCell ref="V10:V12"/>
    <mergeCell ref="A9:D9"/>
    <mergeCell ref="W10:W12"/>
    <mergeCell ref="E11:H11"/>
    <mergeCell ref="I11:L11"/>
    <mergeCell ref="A169:A177"/>
    <mergeCell ref="V165:V167"/>
    <mergeCell ref="A166:C167"/>
    <mergeCell ref="A165:D165"/>
    <mergeCell ref="W165:W167"/>
    <mergeCell ref="E166:H166"/>
    <mergeCell ref="I166:L166"/>
    <mergeCell ref="M166:P166"/>
    <mergeCell ref="Q166:T166"/>
    <mergeCell ref="E165:T165"/>
    <mergeCell ref="U165:U167"/>
    <mergeCell ref="W152:W154"/>
    <mergeCell ref="E153:H153"/>
    <mergeCell ref="I153:L153"/>
    <mergeCell ref="M153:P153"/>
    <mergeCell ref="Q153:T153"/>
    <mergeCell ref="A137:A150"/>
    <mergeCell ref="Q135:T135"/>
    <mergeCell ref="E152:T152"/>
    <mergeCell ref="U152:U154"/>
    <mergeCell ref="V152:V154"/>
    <mergeCell ref="B137:B138"/>
    <mergeCell ref="V134:V136"/>
    <mergeCell ref="W134:W136"/>
    <mergeCell ref="A135:C136"/>
    <mergeCell ref="E135:H135"/>
    <mergeCell ref="I135:L135"/>
    <mergeCell ref="M135:P135"/>
    <mergeCell ref="A134:D134"/>
    <mergeCell ref="I85:L85"/>
    <mergeCell ref="M85:P85"/>
    <mergeCell ref="Q85:T85"/>
    <mergeCell ref="A84:D84"/>
    <mergeCell ref="E84:T84"/>
    <mergeCell ref="U84:U86"/>
    <mergeCell ref="V109:V111"/>
    <mergeCell ref="W109:W111"/>
    <mergeCell ref="A110:C111"/>
    <mergeCell ref="E110:H110"/>
    <mergeCell ref="I110:L110"/>
    <mergeCell ref="M110:P110"/>
    <mergeCell ref="Q110:T110"/>
    <mergeCell ref="A109:D109"/>
    <mergeCell ref="E109:T109"/>
    <mergeCell ref="U109:U111"/>
    <mergeCell ref="G3:T3"/>
    <mergeCell ref="G5:T7"/>
    <mergeCell ref="E134:T134"/>
    <mergeCell ref="I50:L50"/>
    <mergeCell ref="U134:U136"/>
    <mergeCell ref="V68:V70"/>
    <mergeCell ref="W68:W70"/>
    <mergeCell ref="A69:C70"/>
    <mergeCell ref="E69:H69"/>
    <mergeCell ref="I69:L69"/>
    <mergeCell ref="M69:P69"/>
    <mergeCell ref="Q69:T69"/>
    <mergeCell ref="A39:A47"/>
    <mergeCell ref="B45:B47"/>
    <mergeCell ref="B39:B41"/>
    <mergeCell ref="V49:V51"/>
    <mergeCell ref="W49:W51"/>
    <mergeCell ref="M50:P50"/>
    <mergeCell ref="Q50:T50"/>
    <mergeCell ref="E50:H50"/>
    <mergeCell ref="V84:V86"/>
    <mergeCell ref="W84:W86"/>
    <mergeCell ref="A85:C86"/>
    <mergeCell ref="E85:H85"/>
  </mergeCells>
  <pageMargins left="0.25" right="0.25" top="0.51" bottom="0.75" header="0.3" footer="0.3"/>
  <pageSetup paperSize="9" scale="71" fitToHeight="0" orientation="landscape" r:id="rId1"/>
  <headerFooter>
    <oddHeader>&amp;C&amp;G</oddHeader>
  </headerFooter>
  <rowBreaks count="10" manualBreakCount="10">
    <brk id="9" max="50" man="1"/>
    <brk id="22" max="50" man="1"/>
    <brk id="35" max="50" man="1"/>
    <brk id="48" max="50" man="1"/>
    <brk id="67" max="16383" man="1"/>
    <brk id="83" max="16383" man="1"/>
    <brk id="108" max="16383" man="1"/>
    <brk id="133" max="16383" man="1"/>
    <brk id="151" max="50" man="1"/>
    <brk id="164" max="50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Пояснительная записка</vt:lpstr>
      <vt:lpstr>График оценочных процедур</vt:lpstr>
      <vt:lpstr>'График оценочных процедур'!Заголовки_для_печати</vt:lpstr>
      <vt:lpstr>'График оценочных процедур'!Область_печати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Секретарь</cp:lastModifiedBy>
  <cp:lastPrinted>2025-07-31T04:29:37Z</cp:lastPrinted>
  <dcterms:created xsi:type="dcterms:W3CDTF">2024-09-28T08:38:22Z</dcterms:created>
  <dcterms:modified xsi:type="dcterms:W3CDTF">2026-09-16T08:08:05Z</dcterms:modified>
</cp:coreProperties>
</file>